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<sst xmlns="http://schemas.openxmlformats.org/spreadsheetml/2006/main" count="90" uniqueCount="90">
  <si>
    <t xml:space="preserve">Первоначальный бюджет на 2021 год</t>
  </si>
  <si>
    <t xml:space="preserve">Уточненный бюджет за 2021 год</t>
  </si>
  <si>
    <t xml:space="preserve">Исполнено за 2021 год</t>
  </si>
  <si>
    <t xml:space="preserve">Исполнено за истекший период 2020 год</t>
  </si>
  <si>
    <t xml:space="preserve">% исполнения уточненного бюджета</t>
  </si>
  <si>
    <t xml:space="preserve">к уточненному бюджету</t>
  </si>
  <si>
    <t xml:space="preserve">К 2020 году</t>
  </si>
  <si>
    <t xml:space="preserve">Доходы</t>
  </si>
  <si>
    <t xml:space="preserve">Налоговые доходы</t>
  </si>
  <si>
    <t xml:space="preserve">НДФЛ</t>
  </si>
  <si>
    <t xml:space="preserve">Единый налог на вмененный доход</t>
  </si>
  <si>
    <t xml:space="preserve">Налог, взимаемый в связи с применением упрощенной системы налогообложения</t>
  </si>
  <si>
    <t xml:space="preserve">Единый сельхоз налог</t>
  </si>
  <si>
    <t xml:space="preserve">Акцизы на нефтепродукты</t>
  </si>
  <si>
    <t xml:space="preserve">Налог, взимаемый в связи с применением патентной системы налогообложения</t>
  </si>
  <si>
    <t xml:space="preserve">Госпошлина</t>
  </si>
  <si>
    <t xml:space="preserve">Прочие налоги и сборы</t>
  </si>
  <si>
    <t xml:space="preserve">Неналоговые доходы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</si>
  <si>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</si>
  <si>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Плата за негативное воздействие на окружающую среду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</si>
  <si>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</si>
  <si>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</si>
  <si>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Доходы от сдачи в аренду имущества, находящегося в оперативном управлении органов управления муниципальных районов</t>
  </si>
  <si>
    <t xml:space="preserve">Штрафы, санкции, возмещение ущерба</t>
  </si>
  <si>
    <t xml:space="preserve">Дивиденды по акциям</t>
  </si>
  <si>
    <t xml:space="preserve">Доходы в связи с эксплуатацией имущества</t>
  </si>
  <si>
    <t xml:space="preserve">Доходы от части прибыли</t>
  </si>
  <si>
    <t xml:space="preserve">Прочие неналоговые доходы</t>
  </si>
  <si>
    <t xml:space="preserve">Безвозмездные поступления</t>
  </si>
  <si>
    <t xml:space="preserve">Дотации бюджетам муниципальных районов на выравнивание бюджетной обеспеченности из бюджета субъекта Российской Федерации</t>
  </si>
  <si>
    <t xml:space="preserve">Дотации бюджетам муниципальных районов на поддержку мер по обеспечению сбалансированности бюджетов</t>
  </si>
  <si>
    <t xml:space="preserve">Прочие дотации</t>
  </si>
  <si>
    <t xml:space="preserve">Субсидии</t>
  </si>
  <si>
    <t xml:space="preserve">Субвенции </t>
  </si>
  <si>
    <t xml:space="preserve">Иные межбюджетные трансферты</t>
  </si>
  <si>
    <t xml:space="preserve">Прочие безвозмездные поступления, зачисляемые в бюджеты муниципальных районов</t>
  </si>
  <si>
    <t xml:space="preserve">Возврат остатков субсидий, субвенций и иных МБТ прошлых лет</t>
  </si>
  <si>
    <t xml:space="preserve">Доходы от возврата остатков субсидий</t>
  </si>
  <si>
    <t xml:space="preserve">Всего доходов</t>
  </si>
  <si>
    <t xml:space="preserve">Расходы</t>
  </si>
  <si>
    <t xml:space="preserve">Общегосударственные вопросы в т.ч.:</t>
  </si>
  <si>
    <t xml:space="preserve">Функционирование высшего должностного лица субъекта Российской Федерации и муниципального образования (0102)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</si>
  <si>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(0103)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</si>
  <si>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(0104)</t>
  </si>
  <si>
    <t xml:space="preserve">Судебная система (0105)</t>
  </si>
  <si>
    <t xml:space="preserve">Обеспечение деятельности финансовых, налоговых и таможенных органов и органов финансового (финансово-бюджетного) надзора (0106)</t>
  </si>
  <si>
    <t xml:space="preserve">Резервные фонды (0111)</t>
  </si>
  <si>
    <t xml:space="preserve">Другие общегосударственные вопросы (0113) в т.ч.:</t>
  </si>
  <si>
    <t xml:space="preserve">Комиссия по делам несовершеннолетних </t>
  </si>
  <si>
    <t xml:space="preserve">Административная комиссия</t>
  </si>
  <si>
    <t xml:space="preserve">Трудовые отношения</t>
  </si>
  <si>
    <t xml:space="preserve">МКУ ЕДДС</t>
  </si>
  <si>
    <t xml:space="preserve">Расходы по воинскому учету (0203)</t>
  </si>
  <si>
    <t xml:space="preserve">Национальная экономика в т.ч.</t>
  </si>
  <si>
    <t xml:space="preserve">Сельское хозяйство (0405)</t>
  </si>
  <si>
    <t xml:space="preserve">Автотранспорт (0408)</t>
  </si>
  <si>
    <t xml:space="preserve">Дорожное хозяйство (0409)</t>
  </si>
  <si>
    <t xml:space="preserve">Другие вопросы в области национальной экономики (0412)</t>
  </si>
  <si>
    <t xml:space="preserve">ЖКХ в т.ч.:</t>
  </si>
  <si>
    <t xml:space="preserve">Коммунальное хозяйство (0502)</t>
  </si>
  <si>
    <t xml:space="preserve">Благоустройство (0503)</t>
  </si>
  <si>
    <t xml:space="preserve">Другие вопросы в областиЖКХ (0505)</t>
  </si>
  <si>
    <t xml:space="preserve">Охрана окружающей среды 0600 в т.ч.:</t>
  </si>
  <si>
    <t xml:space="preserve">Другие вопросы в области охраны окружающей среды (0605)</t>
  </si>
  <si>
    <t xml:space="preserve">Образование в т.ч.:</t>
  </si>
  <si>
    <t xml:space="preserve">Детские сады (0701)</t>
  </si>
  <si>
    <t xml:space="preserve">Общее образование (0702)</t>
  </si>
  <si>
    <t xml:space="preserve">Дополнительное образование (0703)</t>
  </si>
  <si>
    <t xml:space="preserve">Молодежная политика (0707)</t>
  </si>
  <si>
    <t xml:space="preserve">Прочие расходы образования (0709)</t>
  </si>
  <si>
    <t xml:space="preserve">Культура 0800 в т.ч.:</t>
  </si>
  <si>
    <t xml:space="preserve">Другие вопросы в области культуры, кинематографии  (0804)</t>
  </si>
  <si>
    <t xml:space="preserve">Социальная политика в т.ч.</t>
  </si>
  <si>
    <t xml:space="preserve">Муниципальные пенсии (1001)</t>
  </si>
  <si>
    <t xml:space="preserve">Социальное обеспечение населения  (1003)</t>
  </si>
  <si>
    <t xml:space="preserve">Охрана семьи и детства (1004) в т.ч.:</t>
  </si>
  <si>
    <t xml:space="preserve">Жилье молодой семье</t>
  </si>
  <si>
    <t xml:space="preserve">Приобретение жилья детям -сиротам</t>
  </si>
  <si>
    <t xml:space="preserve">Оплата труда приемным родителям</t>
  </si>
  <si>
    <t xml:space="preserve">Выплаты по опеке</t>
  </si>
  <si>
    <t xml:space="preserve">Единовременные выплаты по опеке</t>
  </si>
  <si>
    <t xml:space="preserve">Единовременная выплата на ремонт жилья, закрепленные за детьми сиротами</t>
  </si>
  <si>
    <t xml:space="preserve">Компенсация родительской платы за д\с</t>
  </si>
  <si>
    <t xml:space="preserve">Обеспечение бесплатного проезда на городском, пригородном (в сельской местности — на внутрирайонном) транспорте (кроме такси),  а так же 2 раза в год к месту жительства и обратно к месту учебы детей-сирот и детей оставшихся без попечения родителей, лиц из их числа</t>
  </si>
  <si>
    <t xml:space="preserve">Выполнение полномочий по опеке и попечительству (1006)</t>
  </si>
  <si>
    <t xml:space="preserve">Физическая культура и спорт (1100)</t>
  </si>
  <si>
    <t xml:space="preserve">Обслуживание государственного и муниципального долга (1300)</t>
  </si>
  <si>
    <t xml:space="preserve">Межбюджетные трансферты общего характера бюджетам субъектов Российской Федерации и муниципальных образований (1400)</t>
  </si>
  <si>
    <t xml:space="preserve">Итого расходов</t>
  </si>
  <si>
    <t xml:space="preserve">Дефицит(-), профицит (+)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</si>
</sst>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"/>
    <numFmt numFmtId="166" formatCode="@"/>
    <numFmt numFmtId="167" formatCode="000000"/>
  </numFmts>
  <fonts count="15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color rgb="FF000000"/>
      <name val="Arial Cyr"/>
      <family val="2"/>
      <charset val="204"/>
    </font>
    <font>
      <sz val="10"/>
      <name val="Arial Cyr"/>
      <family val="0"/>
      <charset val="204"/>
    </font>
    <font>
      <sz val="15"/>
      <name val="Arial"/>
      <family val="2"/>
      <charset val="204"/>
    </font>
    <font>
      <sz val="15"/>
      <name val="Times New Roman"/>
      <family val="1"/>
      <charset val="1"/>
    </font>
    <font>
      <b val="true"/>
      <sz val="15"/>
      <name val="Times New Roman"/>
      <family val="1"/>
      <charset val="1"/>
    </font>
    <font>
      <b val="true"/>
      <sz val="15"/>
      <color rgb="FF333333"/>
      <name val="Times New Roman"/>
      <family val="1"/>
      <charset val="1"/>
    </font>
    <font>
      <b val="true"/>
      <sz val="15"/>
      <color rgb="FF000000"/>
      <name val="Times New Roman"/>
      <family val="1"/>
      <charset val="1"/>
    </font>
    <font>
      <b val="true"/>
      <i val="true"/>
      <sz val="15"/>
      <color rgb="FF000000"/>
      <name val="Times New Roman"/>
      <family val="1"/>
      <charset val="1"/>
    </font>
    <font>
      <b val="true"/>
      <i val="true"/>
      <sz val="15"/>
      <name val="Times New Roman"/>
      <family val="1"/>
      <charset val="1"/>
    </font>
    <font>
      <sz val="15"/>
      <color rgb="FF000000"/>
      <name val="Times New Roman"/>
      <family val="1"/>
      <charset val="1"/>
    </font>
    <font>
      <sz val="15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1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5" fontId="13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6" fontId="11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7" fontId="13" fillId="0" borderId="2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3" fillId="0" borderId="2" xfId="2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7" fontId="13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1" fillId="0" borderId="2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1" fillId="0" borderId="2" xfId="21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xl34" xfId="20"/>
    <cellStyle name="Обычный_Приложения2013-2015" xfId="2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H109"/>
  <sheetViews>
    <sheetView showFormulas="false" showGridLines="true" showRowColHeaders="true" showZeros="true" rightToLeft="false" tabSelected="true" showOutlineSymbols="true" defaultGridColor="true" view="normal" topLeftCell="A70" colorId="64" zoomScale="95" zoomScaleNormal="95" zoomScalePageLayoutView="100" workbookViewId="0">
      <selection pane="topLeft" activeCell="A88" activeCellId="0" sqref="A88"/>
    </sheetView>
  </sheetViews>
  <sheetFormatPr defaultColWidth="11.625" defaultRowHeight="18.55" zeroHeight="false" outlineLevelRow="0" outlineLevelCol="0"/>
  <cols>
    <col collapsed="false" customWidth="true" hidden="false" outlineLevel="0" max="1" min="1" style="1" width="48.69"/>
    <col collapsed="false" customWidth="true" hidden="false" outlineLevel="0" max="2" min="2" style="1" width="22.57"/>
    <col collapsed="false" customWidth="true" hidden="false" outlineLevel="0" max="3" min="3" style="1" width="20.42"/>
    <col collapsed="false" customWidth="true" hidden="false" outlineLevel="0" max="4" min="4" style="1" width="21.43"/>
    <col collapsed="false" customWidth="true" hidden="false" outlineLevel="0" max="5" min="5" style="2" width="19.71"/>
    <col collapsed="false" customWidth="true" hidden="false" outlineLevel="0" max="6" min="6" style="2" width="17.59"/>
    <col collapsed="false" customWidth="true" hidden="false" outlineLevel="0" max="7" min="7" style="2" width="16"/>
    <col collapsed="false" customWidth="false" hidden="false" outlineLevel="0" max="8" min="8" style="2" width="11.57"/>
  </cols>
  <sheetData>
    <row r="2" customFormat="false" ht="67.55" hidden="false" customHeight="false" outlineLevel="0" collapsed="false">
      <c r="A2" s="3"/>
      <c r="B2" s="4" t="s">
        <v>0</v>
      </c>
      <c r="C2" s="4" t="s">
        <v>1</v>
      </c>
      <c r="D2" s="4" t="s">
        <v>2</v>
      </c>
      <c r="E2" s="5" t="s">
        <v>3</v>
      </c>
      <c r="F2" s="4" t="s">
        <v>4</v>
      </c>
      <c r="G2" s="4" t="s">
        <v>5</v>
      </c>
      <c r="H2" s="4" t="s">
        <v>6</v>
      </c>
    </row>
    <row r="3" customFormat="false" ht="18.55" hidden="false" customHeight="false" outlineLevel="0" collapsed="false">
      <c r="A3" s="6" t="s">
        <v>7</v>
      </c>
      <c r="B3" s="6"/>
      <c r="C3" s="6"/>
      <c r="D3" s="6"/>
      <c r="E3" s="6"/>
      <c r="F3" s="6"/>
      <c r="G3" s="6"/>
      <c r="H3" s="6"/>
    </row>
    <row r="4" customFormat="false" ht="18.55" hidden="false" customHeight="false" outlineLevel="0" collapsed="false">
      <c r="A4" s="7" t="s">
        <v>8</v>
      </c>
      <c r="B4" s="8" t="n">
        <f aca="false">B5+B6+B8+B9+B10+B11+B12+B7</f>
        <v>74434</v>
      </c>
      <c r="C4" s="8" t="n">
        <f aca="false">C5+C6+C8+C9+C10+C11+C12+C7</f>
        <v>88860</v>
      </c>
      <c r="D4" s="8" t="n">
        <f aca="false">D5+D6+D8+D9+D10+D11+D12+D7</f>
        <v>91522.5</v>
      </c>
      <c r="E4" s="8" t="n">
        <f aca="false">E5+E6+E8+E9+E10+E11+E12+E7</f>
        <v>77202.9</v>
      </c>
      <c r="F4" s="9" t="n">
        <f aca="false">D4/C4*100</f>
        <v>102.996286293045</v>
      </c>
      <c r="G4" s="8" t="n">
        <f aca="false">G5+G6+G8+G9+G10+G11+G12+G7</f>
        <v>2662.5</v>
      </c>
      <c r="H4" s="8" t="n">
        <f aca="false">H5+H6+H8+H9+H10+H11+H12+H7</f>
        <v>14319.6</v>
      </c>
    </row>
    <row r="5" customFormat="false" ht="18.55" hidden="false" customHeight="false" outlineLevel="0" collapsed="false">
      <c r="A5" s="10" t="s">
        <v>9</v>
      </c>
      <c r="B5" s="11" t="n">
        <v>62890</v>
      </c>
      <c r="C5" s="11" t="n">
        <v>67770.1</v>
      </c>
      <c r="D5" s="11" t="n">
        <v>70172.1</v>
      </c>
      <c r="E5" s="12" t="n">
        <v>64373.2</v>
      </c>
      <c r="F5" s="12" t="n">
        <f aca="false">D5/C5*100</f>
        <v>103.544335923955</v>
      </c>
      <c r="G5" s="12" t="n">
        <f aca="false">D5-C5</f>
        <v>2402</v>
      </c>
      <c r="H5" s="12" t="n">
        <f aca="false">D5-E5</f>
        <v>5798.90000000001</v>
      </c>
    </row>
    <row r="6" customFormat="false" ht="18.55" hidden="false" customHeight="false" outlineLevel="0" collapsed="false">
      <c r="A6" s="10" t="s">
        <v>10</v>
      </c>
      <c r="B6" s="11" t="n">
        <v>900</v>
      </c>
      <c r="C6" s="11" t="n">
        <v>997</v>
      </c>
      <c r="D6" s="11" t="n">
        <v>997.4</v>
      </c>
      <c r="E6" s="12" t="n">
        <v>3701.8</v>
      </c>
      <c r="F6" s="12" t="n">
        <f aca="false">D6/C6*100</f>
        <v>100.040120361083</v>
      </c>
      <c r="G6" s="12" t="n">
        <f aca="false">D6-C6</f>
        <v>0.399999999999977</v>
      </c>
      <c r="H6" s="12" t="n">
        <f aca="false">D6-E6</f>
        <v>-2704.4</v>
      </c>
    </row>
    <row r="7" customFormat="false" ht="51.05" hidden="false" customHeight="false" outlineLevel="0" collapsed="false">
      <c r="A7" s="10" t="s">
        <v>11</v>
      </c>
      <c r="B7" s="11" t="n">
        <v>2329</v>
      </c>
      <c r="C7" s="11" t="n">
        <v>5123.8</v>
      </c>
      <c r="D7" s="11" t="n">
        <v>5119.4</v>
      </c>
      <c r="E7" s="12"/>
      <c r="F7" s="12" t="n">
        <f aca="false">D7/C7*100</f>
        <v>99.9141262344354</v>
      </c>
      <c r="G7" s="12" t="n">
        <f aca="false">D7-C7</f>
        <v>-4.40000000000055</v>
      </c>
      <c r="H7" s="12" t="n">
        <f aca="false">D7-E7</f>
        <v>5119.4</v>
      </c>
    </row>
    <row r="8" customFormat="false" ht="18.55" hidden="false" customHeight="false" outlineLevel="0" collapsed="false">
      <c r="A8" s="10" t="s">
        <v>12</v>
      </c>
      <c r="B8" s="11" t="n">
        <v>245</v>
      </c>
      <c r="C8" s="11" t="n">
        <v>4975.8</v>
      </c>
      <c r="D8" s="11" t="n">
        <v>4974.7</v>
      </c>
      <c r="E8" s="12" t="n">
        <v>381.3</v>
      </c>
      <c r="F8" s="12" t="n">
        <f aca="false">D8/C8*100</f>
        <v>99.9778930021303</v>
      </c>
      <c r="G8" s="12" t="n">
        <f aca="false">D8-C8</f>
        <v>-1.10000000000036</v>
      </c>
      <c r="H8" s="12" t="n">
        <f aca="false">D8-E8</f>
        <v>4593.4</v>
      </c>
    </row>
    <row r="9" customFormat="false" ht="18.55" hidden="false" customHeight="false" outlineLevel="0" collapsed="false">
      <c r="A9" s="10" t="s">
        <v>13</v>
      </c>
      <c r="B9" s="11" t="n">
        <v>7200</v>
      </c>
      <c r="C9" s="11" t="n">
        <v>8450</v>
      </c>
      <c r="D9" s="11" t="n">
        <v>8672.8</v>
      </c>
      <c r="E9" s="12" t="n">
        <v>7783.4</v>
      </c>
      <c r="F9" s="12" t="n">
        <f aca="false">D9/C9*100</f>
        <v>102.636686390533</v>
      </c>
      <c r="G9" s="12" t="n">
        <f aca="false">D9-C9</f>
        <v>222.799999999999</v>
      </c>
      <c r="H9" s="12" t="n">
        <f aca="false">D9-E9</f>
        <v>889.4</v>
      </c>
    </row>
    <row r="10" customFormat="false" ht="51.05" hidden="false" customHeight="false" outlineLevel="0" collapsed="false">
      <c r="A10" s="10" t="s">
        <v>14</v>
      </c>
      <c r="B10" s="11" t="n">
        <v>20</v>
      </c>
      <c r="C10" s="11" t="n">
        <v>530.2</v>
      </c>
      <c r="D10" s="11" t="n">
        <v>559.8</v>
      </c>
      <c r="E10" s="12" t="n">
        <v>11.3</v>
      </c>
      <c r="F10" s="12" t="n">
        <f aca="false">D10/C10*100</f>
        <v>105.582798943795</v>
      </c>
      <c r="G10" s="12" t="n">
        <f aca="false">D10-C10</f>
        <v>29.5999999999999</v>
      </c>
      <c r="H10" s="12" t="n">
        <f aca="false">D10-E10</f>
        <v>548.5</v>
      </c>
    </row>
    <row r="11" customFormat="false" ht="18.55" hidden="false" customHeight="false" outlineLevel="0" collapsed="false">
      <c r="A11" s="10" t="s">
        <v>15</v>
      </c>
      <c r="B11" s="11" t="n">
        <v>850</v>
      </c>
      <c r="C11" s="11" t="n">
        <v>1013.1</v>
      </c>
      <c r="D11" s="11" t="n">
        <v>1026.3</v>
      </c>
      <c r="E11" s="12" t="n">
        <v>951.9</v>
      </c>
      <c r="F11" s="12" t="n">
        <f aca="false">D11/C11*100</f>
        <v>101.302931596091</v>
      </c>
      <c r="G11" s="12" t="n">
        <f aca="false">D11-C11</f>
        <v>13.1999999999999</v>
      </c>
      <c r="H11" s="12" t="n">
        <f aca="false">D11-E11</f>
        <v>74.4</v>
      </c>
    </row>
    <row r="12" customFormat="false" ht="18.55" hidden="true" customHeight="false" outlineLevel="0" collapsed="false">
      <c r="A12" s="10" t="s">
        <v>16</v>
      </c>
      <c r="B12" s="11"/>
      <c r="C12" s="11"/>
      <c r="D12" s="11"/>
      <c r="E12" s="12"/>
      <c r="F12" s="12" t="e">
        <f aca="false">D12/C12</f>
        <v>#DIV/0!</v>
      </c>
      <c r="G12" s="12"/>
      <c r="H12" s="12"/>
    </row>
    <row r="13" customFormat="false" ht="18.55" hidden="false" customHeight="false" outlineLevel="0" collapsed="false">
      <c r="A13" s="7" t="s">
        <v>17</v>
      </c>
      <c r="B13" s="8" t="n">
        <f aca="false">B14+B15+B17+B19+B23+B20+B16+B21+B22</f>
        <v>8332</v>
      </c>
      <c r="C13" s="8" t="n">
        <f aca="false">C14+C15+C17+C19+C23+C20+C16+C21+C22+C18</f>
        <v>36304.9</v>
      </c>
      <c r="D13" s="8" t="n">
        <f aca="false">D14+D15+D17+D19+D23+D20+D16+D21+D22+D18</f>
        <v>36121.7</v>
      </c>
      <c r="E13" s="8" t="n">
        <f aca="false">E14+E15+E17+E19+E23+E20+E16+E21+E22</f>
        <v>74223.2</v>
      </c>
      <c r="F13" s="9" t="n">
        <f aca="false">D13/C13*100</f>
        <v>99.4953849204928</v>
      </c>
      <c r="G13" s="9" t="n">
        <f aca="false">D13-C13</f>
        <v>-183.199999999997</v>
      </c>
      <c r="H13" s="9" t="n">
        <f aca="false">D13-E13</f>
        <v>-38101.5</v>
      </c>
    </row>
    <row r="14" customFormat="false" ht="166.5" hidden="false" customHeight="false" outlineLevel="0" collapsed="false">
      <c r="A14" s="13" t="s">
        <v>18</v>
      </c>
      <c r="B14" s="11" t="n">
        <v>8135</v>
      </c>
      <c r="C14" s="11" t="n">
        <v>10135</v>
      </c>
      <c r="D14" s="11" t="n">
        <v>9911.1</v>
      </c>
      <c r="E14" s="12" t="n">
        <v>11644.6</v>
      </c>
      <c r="F14" s="12" t="n">
        <f aca="false">D14/C14*100</f>
        <v>97.7908238776517</v>
      </c>
      <c r="G14" s="12" t="n">
        <f aca="false">D14-C14</f>
        <v>-223.9</v>
      </c>
      <c r="H14" s="12" t="n">
        <f aca="false">D14-E14</f>
        <v>-1733.5</v>
      </c>
    </row>
    <row r="15" customFormat="false" ht="34.55" hidden="false" customHeight="false" outlineLevel="0" collapsed="false">
      <c r="A15" s="13" t="s">
        <v>19</v>
      </c>
      <c r="B15" s="11" t="n">
        <v>22</v>
      </c>
      <c r="C15" s="11" t="n">
        <v>104</v>
      </c>
      <c r="D15" s="11" t="n">
        <v>104</v>
      </c>
      <c r="E15" s="12" t="n">
        <v>14.3</v>
      </c>
      <c r="F15" s="12" t="n">
        <f aca="false">D15/C15*100</f>
        <v>100</v>
      </c>
      <c r="G15" s="12" t="n">
        <f aca="false">D15-C15</f>
        <v>0</v>
      </c>
      <c r="H15" s="12" t="n">
        <f aca="false">D15-E15</f>
        <v>89.7</v>
      </c>
    </row>
    <row r="16" customFormat="false" ht="166.5" hidden="false" customHeight="false" outlineLevel="0" collapsed="false">
      <c r="A16" s="13" t="s">
        <v>20</v>
      </c>
      <c r="B16" s="11"/>
      <c r="C16" s="11"/>
      <c r="D16" s="11"/>
      <c r="E16" s="12" t="n">
        <v>28416.6</v>
      </c>
      <c r="F16" s="12"/>
      <c r="G16" s="12" t="n">
        <f aca="false">D16-C16</f>
        <v>0</v>
      </c>
      <c r="H16" s="12" t="n">
        <f aca="false">D16-E16</f>
        <v>-28416.6</v>
      </c>
    </row>
    <row r="17" customFormat="false" ht="117" hidden="false" customHeight="false" outlineLevel="0" collapsed="false">
      <c r="A17" s="13" t="s">
        <v>21</v>
      </c>
      <c r="B17" s="11"/>
      <c r="C17" s="11" t="n">
        <v>25580.5</v>
      </c>
      <c r="D17" s="11" t="n">
        <v>25580.6</v>
      </c>
      <c r="E17" s="12" t="n">
        <v>33715.3</v>
      </c>
      <c r="F17" s="12" t="n">
        <f aca="false">D17/C17*100</f>
        <v>100.000390922773</v>
      </c>
      <c r="G17" s="12" t="n">
        <f aca="false">D17-C17</f>
        <v>0.0999999999985448</v>
      </c>
      <c r="H17" s="12" t="n">
        <f aca="false">D17-E17</f>
        <v>-8134.7</v>
      </c>
    </row>
    <row r="18" customFormat="false" ht="67.55" hidden="false" customHeight="false" outlineLevel="0" collapsed="false">
      <c r="A18" s="13" t="s">
        <v>22</v>
      </c>
      <c r="B18" s="11"/>
      <c r="C18" s="11" t="n">
        <v>120.3</v>
      </c>
      <c r="D18" s="11" t="n">
        <v>120.3</v>
      </c>
      <c r="E18" s="12"/>
      <c r="F18" s="12" t="n">
        <f aca="false">D18/C18*100</f>
        <v>100</v>
      </c>
      <c r="G18" s="12" t="n">
        <f aca="false">D18-C18</f>
        <v>0</v>
      </c>
      <c r="H18" s="12" t="n">
        <f aca="false">D18-E18</f>
        <v>120.3</v>
      </c>
    </row>
    <row r="19" customFormat="false" ht="18.55" hidden="false" customHeight="false" outlineLevel="0" collapsed="false">
      <c r="A19" s="14" t="s">
        <v>23</v>
      </c>
      <c r="B19" s="11" t="n">
        <v>70</v>
      </c>
      <c r="C19" s="11" t="n">
        <v>128.6</v>
      </c>
      <c r="D19" s="11" t="n">
        <v>160.8</v>
      </c>
      <c r="E19" s="12" t="n">
        <v>187.8</v>
      </c>
      <c r="F19" s="12" t="n">
        <f aca="false">D19/C19*100</f>
        <v>125.038880248834</v>
      </c>
      <c r="G19" s="12" t="n">
        <f aca="false">D19-C19</f>
        <v>32.2</v>
      </c>
      <c r="H19" s="12" t="n">
        <f aca="false">D19-E19</f>
        <v>-27</v>
      </c>
    </row>
    <row r="20" customFormat="false" ht="18.55" hidden="false" customHeight="false" outlineLevel="0" collapsed="false">
      <c r="A20" s="14" t="s">
        <v>24</v>
      </c>
      <c r="B20" s="11"/>
      <c r="C20" s="11"/>
      <c r="D20" s="11" t="n">
        <v>1.9</v>
      </c>
      <c r="E20" s="12" t="n">
        <v>6</v>
      </c>
      <c r="F20" s="12"/>
      <c r="G20" s="12" t="n">
        <f aca="false">D20-C20</f>
        <v>1.9</v>
      </c>
      <c r="H20" s="12" t="n">
        <f aca="false">D20-E20</f>
        <v>-4.1</v>
      </c>
    </row>
    <row r="21" customFormat="false" ht="34.55" hidden="false" customHeight="false" outlineLevel="0" collapsed="false">
      <c r="A21" s="14" t="s">
        <v>25</v>
      </c>
      <c r="B21" s="11"/>
      <c r="C21" s="11" t="n">
        <v>131.5</v>
      </c>
      <c r="D21" s="11" t="n">
        <v>130.5</v>
      </c>
      <c r="E21" s="12" t="n">
        <v>157.5</v>
      </c>
      <c r="F21" s="12" t="n">
        <f aca="false">D21/C21*100</f>
        <v>99.2395437262358</v>
      </c>
      <c r="G21" s="12" t="n">
        <f aca="false">D21-C21</f>
        <v>-1</v>
      </c>
      <c r="H21" s="12" t="n">
        <f aca="false">D21-E21</f>
        <v>-27</v>
      </c>
    </row>
    <row r="22" customFormat="false" ht="18.55" hidden="false" customHeight="false" outlineLevel="0" collapsed="false">
      <c r="A22" s="14" t="s">
        <v>26</v>
      </c>
      <c r="B22" s="11"/>
      <c r="C22" s="11"/>
      <c r="D22" s="11"/>
      <c r="E22" s="12" t="n">
        <v>7.9</v>
      </c>
      <c r="F22" s="12"/>
      <c r="G22" s="12" t="n">
        <f aca="false">D22-C22</f>
        <v>0</v>
      </c>
      <c r="H22" s="12" t="n">
        <f aca="false">D22-E22</f>
        <v>-7.9</v>
      </c>
    </row>
    <row r="23" customFormat="false" ht="18.55" hidden="false" customHeight="false" outlineLevel="0" collapsed="false">
      <c r="A23" s="14" t="s">
        <v>27</v>
      </c>
      <c r="B23" s="11" t="n">
        <v>105</v>
      </c>
      <c r="C23" s="11" t="n">
        <v>105</v>
      </c>
      <c r="D23" s="11" t="n">
        <v>112.5</v>
      </c>
      <c r="E23" s="12" t="n">
        <v>73.2</v>
      </c>
      <c r="F23" s="12" t="n">
        <f aca="false">D23/C23*100</f>
        <v>107.142857142857</v>
      </c>
      <c r="G23" s="12" t="n">
        <f aca="false">D23-C23</f>
        <v>7.5</v>
      </c>
      <c r="H23" s="12" t="n">
        <f aca="false">D23-E23</f>
        <v>39.3</v>
      </c>
    </row>
    <row r="24" customFormat="false" ht="18.55" hidden="false" customHeight="false" outlineLevel="0" collapsed="false">
      <c r="A24" s="15" t="s">
        <v>28</v>
      </c>
      <c r="B24" s="8" t="n">
        <f aca="false">B25+B26+B28+B29+B30+B31+B27+B32+B33</f>
        <v>122702.6</v>
      </c>
      <c r="C24" s="8" t="n">
        <f aca="false">C25+C26+C28+C29+C30+C31+C27+C32+C33</f>
        <v>168393.2</v>
      </c>
      <c r="D24" s="8" t="n">
        <f aca="false">D25+D26+D28+D29+D30+D31+D27+D32+D33</f>
        <v>166125.4</v>
      </c>
      <c r="E24" s="8" t="n">
        <f aca="false">E25+E26+E27+E28+E29+E30+E31+E32+E33</f>
        <v>206375.6</v>
      </c>
      <c r="F24" s="8" t="n">
        <f aca="false">D24/C24*100</f>
        <v>98.6532710346974</v>
      </c>
      <c r="G24" s="8" t="n">
        <f aca="false">D24-C24</f>
        <v>-2267.80000000002</v>
      </c>
      <c r="H24" s="8" t="n">
        <f aca="false">D24-E24</f>
        <v>-40250.2</v>
      </c>
    </row>
    <row r="25" customFormat="false" ht="67.55" hidden="false" customHeight="false" outlineLevel="0" collapsed="false">
      <c r="A25" s="13" t="s">
        <v>29</v>
      </c>
      <c r="B25" s="11" t="n">
        <v>10048</v>
      </c>
      <c r="C25" s="11" t="n">
        <v>10048</v>
      </c>
      <c r="D25" s="11" t="n">
        <v>10048</v>
      </c>
      <c r="E25" s="12" t="n">
        <v>7395</v>
      </c>
      <c r="F25" s="12" t="n">
        <f aca="false">D25/C25*100</f>
        <v>100</v>
      </c>
      <c r="G25" s="12" t="n">
        <f aca="false">D25-C25</f>
        <v>0</v>
      </c>
      <c r="H25" s="12" t="n">
        <f aca="false">D25-E25</f>
        <v>2653</v>
      </c>
    </row>
    <row r="26" customFormat="false" ht="67.55" hidden="false" customHeight="false" outlineLevel="0" collapsed="false">
      <c r="A26" s="13" t="s">
        <v>30</v>
      </c>
      <c r="B26" s="11"/>
      <c r="C26" s="11" t="n">
        <v>1831.4</v>
      </c>
      <c r="D26" s="11" t="n">
        <v>1831.4</v>
      </c>
      <c r="E26" s="12" t="n">
        <v>16729.4</v>
      </c>
      <c r="F26" s="12" t="n">
        <f aca="false">D26/C26*100</f>
        <v>100</v>
      </c>
      <c r="G26" s="12" t="n">
        <f aca="false">D26-C26</f>
        <v>0</v>
      </c>
      <c r="H26" s="12" t="n">
        <f aca="false">D26-E26</f>
        <v>-14898</v>
      </c>
    </row>
    <row r="27" customFormat="false" ht="18.55" hidden="false" customHeight="false" outlineLevel="0" collapsed="false">
      <c r="A27" s="13" t="s">
        <v>31</v>
      </c>
      <c r="B27" s="11"/>
      <c r="C27" s="11" t="n">
        <v>803</v>
      </c>
      <c r="D27" s="11" t="n">
        <v>803</v>
      </c>
      <c r="E27" s="12" t="n">
        <v>803</v>
      </c>
      <c r="F27" s="12" t="n">
        <f aca="false">D27/C27*100</f>
        <v>100</v>
      </c>
      <c r="G27" s="12" t="n">
        <f aca="false">D27-C27</f>
        <v>0</v>
      </c>
      <c r="H27" s="12" t="n">
        <f aca="false">D27-E27</f>
        <v>0</v>
      </c>
    </row>
    <row r="28" customFormat="false" ht="18.55" hidden="false" customHeight="false" outlineLevel="0" collapsed="false">
      <c r="A28" s="13" t="s">
        <v>32</v>
      </c>
      <c r="B28" s="11" t="n">
        <v>30798.3</v>
      </c>
      <c r="C28" s="11" t="n">
        <v>45675.3</v>
      </c>
      <c r="D28" s="11" t="n">
        <v>45600.6</v>
      </c>
      <c r="E28" s="12" t="n">
        <v>76366.2</v>
      </c>
      <c r="F28" s="12" t="n">
        <f aca="false">D28/C28*100</f>
        <v>99.8364542761624</v>
      </c>
      <c r="G28" s="12" t="n">
        <f aca="false">D28-C28</f>
        <v>-74.7000000000044</v>
      </c>
      <c r="H28" s="12" t="n">
        <f aca="false">D28-E28</f>
        <v>-30765.6</v>
      </c>
    </row>
    <row r="29" customFormat="false" ht="18.55" hidden="false" customHeight="false" outlineLevel="0" collapsed="false">
      <c r="A29" s="13" t="s">
        <v>33</v>
      </c>
      <c r="B29" s="11" t="n">
        <v>66826.3</v>
      </c>
      <c r="C29" s="11" t="n">
        <v>91387.1</v>
      </c>
      <c r="D29" s="11" t="n">
        <v>90996.2</v>
      </c>
      <c r="E29" s="12" t="n">
        <v>94373.1</v>
      </c>
      <c r="F29" s="12" t="n">
        <f aca="false">D29/C29*100</f>
        <v>99.5722591044031</v>
      </c>
      <c r="G29" s="12" t="n">
        <f aca="false">D29-C29</f>
        <v>-390.900000000009</v>
      </c>
      <c r="H29" s="12" t="n">
        <f aca="false">D29-E29</f>
        <v>-3376.90000000001</v>
      </c>
    </row>
    <row r="30" customFormat="false" ht="18.55" hidden="false" customHeight="false" outlineLevel="0" collapsed="false">
      <c r="A30" s="13" t="s">
        <v>34</v>
      </c>
      <c r="B30" s="11" t="n">
        <v>9897</v>
      </c>
      <c r="C30" s="11" t="n">
        <v>13215.4</v>
      </c>
      <c r="D30" s="11" t="n">
        <v>12250.8</v>
      </c>
      <c r="E30" s="12" t="n">
        <v>5671</v>
      </c>
      <c r="F30" s="12" t="n">
        <f aca="false">D30/C30*100</f>
        <v>92.7009398126428</v>
      </c>
      <c r="G30" s="12" t="n">
        <f aca="false">D30-C30</f>
        <v>-964.6</v>
      </c>
      <c r="H30" s="12" t="n">
        <f aca="false">D30-E30</f>
        <v>6579.8</v>
      </c>
    </row>
    <row r="31" customFormat="false" ht="51.05" hidden="false" customHeight="false" outlineLevel="0" collapsed="false">
      <c r="A31" s="14" t="s">
        <v>35</v>
      </c>
      <c r="B31" s="11" t="n">
        <v>5133</v>
      </c>
      <c r="C31" s="11" t="n">
        <v>5433</v>
      </c>
      <c r="D31" s="11" t="n">
        <v>4592</v>
      </c>
      <c r="E31" s="12" t="n">
        <v>5047</v>
      </c>
      <c r="F31" s="12" t="n">
        <f aca="false">D31/C31*100</f>
        <v>84.5205227314559</v>
      </c>
      <c r="G31" s="12" t="n">
        <f aca="false">D31-C31</f>
        <v>-841</v>
      </c>
      <c r="H31" s="12" t="n">
        <f aca="false">D31-E31</f>
        <v>-455</v>
      </c>
    </row>
    <row r="32" customFormat="false" ht="34.55" hidden="false" customHeight="false" outlineLevel="0" collapsed="false">
      <c r="A32" s="14" t="s">
        <v>36</v>
      </c>
      <c r="B32" s="11"/>
      <c r="C32" s="11"/>
      <c r="D32" s="11" t="n">
        <v>3.4</v>
      </c>
      <c r="E32" s="12" t="n">
        <v>-37.4</v>
      </c>
      <c r="F32" s="12"/>
      <c r="G32" s="12" t="n">
        <f aca="false">D32-C32</f>
        <v>3.4</v>
      </c>
      <c r="H32" s="12" t="n">
        <f aca="false">D32-E32</f>
        <v>40.8</v>
      </c>
    </row>
    <row r="33" customFormat="false" ht="18.55" hidden="false" customHeight="false" outlineLevel="0" collapsed="false">
      <c r="A33" s="14" t="s">
        <v>37</v>
      </c>
      <c r="B33" s="11"/>
      <c r="C33" s="11"/>
      <c r="D33" s="11"/>
      <c r="E33" s="12" t="n">
        <v>28.3</v>
      </c>
      <c r="F33" s="12"/>
      <c r="G33" s="12" t="n">
        <f aca="false">D33-C33</f>
        <v>0</v>
      </c>
      <c r="H33" s="12" t="n">
        <f aca="false">D33-E33</f>
        <v>-28.3</v>
      </c>
    </row>
    <row r="34" customFormat="false" ht="18.55" hidden="false" customHeight="false" outlineLevel="0" collapsed="false">
      <c r="A34" s="16" t="s">
        <v>38</v>
      </c>
      <c r="B34" s="8" t="n">
        <f aca="false">B4+B13+B24</f>
        <v>205468.6</v>
      </c>
      <c r="C34" s="8" t="n">
        <f aca="false">C4+C13+C24</f>
        <v>293558.1</v>
      </c>
      <c r="D34" s="8" t="n">
        <f aca="false">D4+D13+D24</f>
        <v>293769.6</v>
      </c>
      <c r="E34" s="8" t="n">
        <f aca="false">E4+E13+E24</f>
        <v>357801.7</v>
      </c>
      <c r="F34" s="9" t="n">
        <f aca="false">D34/C34*100</f>
        <v>100.072047066662</v>
      </c>
      <c r="G34" s="12" t="n">
        <f aca="false">D34-C34</f>
        <v>211.5</v>
      </c>
      <c r="H34" s="9" t="n">
        <f aca="false">D34-E34</f>
        <v>-64032.1</v>
      </c>
    </row>
    <row r="35" customFormat="false" ht="18.55" hidden="false" customHeight="false" outlineLevel="0" collapsed="false">
      <c r="A35" s="6" t="s">
        <v>39</v>
      </c>
      <c r="B35" s="6"/>
      <c r="C35" s="6"/>
      <c r="D35" s="6"/>
      <c r="E35" s="6"/>
      <c r="F35" s="6"/>
      <c r="G35" s="6"/>
      <c r="H35" s="6"/>
    </row>
    <row r="36" customFormat="false" ht="18.55" hidden="false" customHeight="false" outlineLevel="0" collapsed="false">
      <c r="A36" s="17" t="s">
        <v>40</v>
      </c>
      <c r="B36" s="8" t="n">
        <f aca="false">B37+B38+B39+B40+B41+B42+B43</f>
        <v>25340.1</v>
      </c>
      <c r="C36" s="8" t="n">
        <f aca="false">C37+C38+C39+C40+C41+C42+C43</f>
        <v>41081.3</v>
      </c>
      <c r="D36" s="8" t="n">
        <f aca="false">D37+D38+D39+D40+D41+D42+D43</f>
        <v>40123.1</v>
      </c>
      <c r="E36" s="8" t="n">
        <f aca="false">E37+E38+E39+E40+E41+E42+E43</f>
        <v>37078.2</v>
      </c>
      <c r="F36" s="8" t="n">
        <f aca="false">D36/C36*100</f>
        <v>97.6675519031774</v>
      </c>
      <c r="G36" s="8" t="n">
        <f aca="false">G37+G38+G39+G40+G41+G42+G43</f>
        <v>-958.200000000001</v>
      </c>
      <c r="H36" s="8" t="n">
        <f aca="false">H37+H38+H39+H40+H41+H42+H43</f>
        <v>3044.9</v>
      </c>
    </row>
    <row r="37" customFormat="false" ht="67.55" hidden="false" customHeight="false" outlineLevel="0" collapsed="false">
      <c r="A37" s="18" t="s">
        <v>41</v>
      </c>
      <c r="B37" s="11" t="n">
        <v>516.3</v>
      </c>
      <c r="C37" s="11" t="n">
        <v>385.7</v>
      </c>
      <c r="D37" s="11" t="n">
        <v>385.7</v>
      </c>
      <c r="E37" s="12" t="n">
        <v>126.8</v>
      </c>
      <c r="F37" s="12" t="n">
        <f aca="false">D37/C37*100</f>
        <v>100</v>
      </c>
      <c r="G37" s="12" t="n">
        <f aca="false">D37-C37</f>
        <v>0</v>
      </c>
      <c r="H37" s="12" t="n">
        <f aca="false">D37-E37</f>
        <v>258.9</v>
      </c>
    </row>
    <row r="38" customFormat="false" ht="84.05" hidden="false" customHeight="false" outlineLevel="0" collapsed="false">
      <c r="A38" s="18" t="s">
        <v>42</v>
      </c>
      <c r="B38" s="11" t="n">
        <v>619.4</v>
      </c>
      <c r="C38" s="11" t="n">
        <v>933.4</v>
      </c>
      <c r="D38" s="11" t="n">
        <v>933.3</v>
      </c>
      <c r="E38" s="12" t="n">
        <v>902.7</v>
      </c>
      <c r="F38" s="12" t="n">
        <f aca="false">D38/C38*100</f>
        <v>99.9892864795372</v>
      </c>
      <c r="G38" s="12" t="n">
        <f aca="false">D38-C38</f>
        <v>-0.100000000000023</v>
      </c>
      <c r="H38" s="12" t="n">
        <f aca="false">D38-E38</f>
        <v>30.5999999999999</v>
      </c>
    </row>
    <row r="39" customFormat="false" ht="100.5" hidden="false" customHeight="false" outlineLevel="0" collapsed="false">
      <c r="A39" s="18" t="s">
        <v>43</v>
      </c>
      <c r="B39" s="11" t="n">
        <v>11121.9</v>
      </c>
      <c r="C39" s="11" t="n">
        <v>14662.4</v>
      </c>
      <c r="D39" s="11" t="n">
        <v>14640.8</v>
      </c>
      <c r="E39" s="12" t="n">
        <v>15198.2</v>
      </c>
      <c r="F39" s="12" t="n">
        <f aca="false">D39/C39*100</f>
        <v>99.852684417285</v>
      </c>
      <c r="G39" s="12" t="n">
        <f aca="false">D39-C39</f>
        <v>-21.6000000000004</v>
      </c>
      <c r="H39" s="12" t="n">
        <f aca="false">D39-E39</f>
        <v>-557.400000000002</v>
      </c>
    </row>
    <row r="40" customFormat="false" ht="18.55" hidden="false" customHeight="false" outlineLevel="0" collapsed="false">
      <c r="A40" s="19" t="s">
        <v>44</v>
      </c>
      <c r="B40" s="11" t="n">
        <v>8.9</v>
      </c>
      <c r="C40" s="11" t="n">
        <v>8.9</v>
      </c>
      <c r="D40" s="11" t="n">
        <v>8.1</v>
      </c>
      <c r="E40" s="12" t="n">
        <v>3.9</v>
      </c>
      <c r="F40" s="12" t="n">
        <f aca="false">D40/C40*100</f>
        <v>91.0112359550562</v>
      </c>
      <c r="G40" s="12" t="n">
        <f aca="false">D40-C40</f>
        <v>-0.800000000000001</v>
      </c>
      <c r="H40" s="12" t="n">
        <f aca="false">D40-E40</f>
        <v>4.2</v>
      </c>
    </row>
    <row r="41" customFormat="false" ht="83.25" hidden="false" customHeight="false" outlineLevel="0" collapsed="false">
      <c r="A41" s="18" t="s">
        <v>45</v>
      </c>
      <c r="B41" s="11" t="n">
        <v>3059.6</v>
      </c>
      <c r="C41" s="11" t="n">
        <v>3463.1</v>
      </c>
      <c r="D41" s="11" t="n">
        <v>3463.1</v>
      </c>
      <c r="E41" s="12" t="n">
        <v>3611.6</v>
      </c>
      <c r="F41" s="12" t="n">
        <f aca="false">D41/C41*100</f>
        <v>100</v>
      </c>
      <c r="G41" s="12" t="n">
        <f aca="false">D41-C41</f>
        <v>0</v>
      </c>
      <c r="H41" s="12" t="n">
        <f aca="false">D41-E41</f>
        <v>-148.5</v>
      </c>
    </row>
    <row r="42" customFormat="false" ht="18.55" hidden="false" customHeight="false" outlineLevel="0" collapsed="false">
      <c r="A42" s="18" t="s">
        <v>46</v>
      </c>
      <c r="B42" s="11" t="n">
        <v>100</v>
      </c>
      <c r="C42" s="11"/>
      <c r="D42" s="11"/>
      <c r="E42" s="12"/>
      <c r="F42" s="12"/>
      <c r="G42" s="12" t="n">
        <f aca="false">D42-C42</f>
        <v>0</v>
      </c>
      <c r="H42" s="12" t="n">
        <f aca="false">D42-E42</f>
        <v>0</v>
      </c>
    </row>
    <row r="43" customFormat="false" ht="34.55" hidden="false" customHeight="false" outlineLevel="0" collapsed="false">
      <c r="A43" s="18" t="s">
        <v>47</v>
      </c>
      <c r="B43" s="11" t="n">
        <v>9914</v>
      </c>
      <c r="C43" s="11" t="n">
        <v>21627.8</v>
      </c>
      <c r="D43" s="11" t="n">
        <v>20692.1</v>
      </c>
      <c r="E43" s="11" t="n">
        <v>17235</v>
      </c>
      <c r="F43" s="12" t="n">
        <f aca="false">D43/C43*100</f>
        <v>95.67362376201</v>
      </c>
      <c r="G43" s="12" t="n">
        <f aca="false">D43-C43</f>
        <v>-935.700000000001</v>
      </c>
      <c r="H43" s="12" t="n">
        <f aca="false">D43-E43</f>
        <v>3457.1</v>
      </c>
    </row>
    <row r="44" customFormat="false" ht="34.55" hidden="false" customHeight="false" outlineLevel="0" collapsed="false">
      <c r="A44" s="20" t="s">
        <v>48</v>
      </c>
      <c r="B44" s="11" t="n">
        <v>326.6</v>
      </c>
      <c r="C44" s="11" t="n">
        <v>446.9</v>
      </c>
      <c r="D44" s="11" t="n">
        <v>446.9</v>
      </c>
      <c r="E44" s="12" t="n">
        <v>296.8</v>
      </c>
      <c r="F44" s="12" t="n">
        <f aca="false">D44/C44*100</f>
        <v>100</v>
      </c>
      <c r="G44" s="12" t="n">
        <f aca="false">D44-C44</f>
        <v>0</v>
      </c>
      <c r="H44" s="12" t="n">
        <f aca="false">D44-E44</f>
        <v>150.1</v>
      </c>
    </row>
    <row r="45" customFormat="false" ht="18.55" hidden="false" customHeight="false" outlineLevel="0" collapsed="false">
      <c r="A45" s="20" t="s">
        <v>49</v>
      </c>
      <c r="B45" s="11" t="n">
        <v>270.9</v>
      </c>
      <c r="C45" s="11" t="n">
        <v>300.2</v>
      </c>
      <c r="D45" s="11" t="n">
        <v>300.2</v>
      </c>
      <c r="E45" s="12" t="n">
        <v>251.3</v>
      </c>
      <c r="F45" s="12" t="n">
        <f aca="false">D45/C45*100</f>
        <v>100</v>
      </c>
      <c r="G45" s="12" t="n">
        <f aca="false">D45-C45</f>
        <v>0</v>
      </c>
      <c r="H45" s="12" t="n">
        <f aca="false">D45-E45</f>
        <v>48.9</v>
      </c>
    </row>
    <row r="46" customFormat="false" ht="18.55" hidden="false" customHeight="false" outlineLevel="0" collapsed="false">
      <c r="A46" s="20" t="s">
        <v>50</v>
      </c>
      <c r="B46" s="11" t="n">
        <v>268</v>
      </c>
      <c r="C46" s="11" t="n">
        <v>392.5</v>
      </c>
      <c r="D46" s="11" t="n">
        <v>392.5</v>
      </c>
      <c r="E46" s="12" t="n">
        <v>237.6</v>
      </c>
      <c r="F46" s="12" t="n">
        <f aca="false">D46/C46*100</f>
        <v>100</v>
      </c>
      <c r="G46" s="12" t="n">
        <f aca="false">D46-C46</f>
        <v>0</v>
      </c>
      <c r="H46" s="12" t="n">
        <f aca="false">D46-E46</f>
        <v>154.9</v>
      </c>
    </row>
    <row r="47" customFormat="false" ht="18.55" hidden="false" customHeight="false" outlineLevel="0" collapsed="false">
      <c r="A47" s="20" t="s">
        <v>51</v>
      </c>
      <c r="B47" s="11" t="n">
        <v>8221</v>
      </c>
      <c r="C47" s="11" t="n">
        <v>13994.7</v>
      </c>
      <c r="D47" s="11" t="n">
        <v>13245.7</v>
      </c>
      <c r="E47" s="12" t="n">
        <v>10673.7</v>
      </c>
      <c r="F47" s="12" t="n">
        <f aca="false">D47/C47*100</f>
        <v>94.6479738758244</v>
      </c>
      <c r="G47" s="12" t="n">
        <f aca="false">D47-C47</f>
        <v>-749</v>
      </c>
      <c r="H47" s="12" t="n">
        <f aca="false">D47-E47</f>
        <v>2572</v>
      </c>
    </row>
    <row r="48" customFormat="false" ht="18.55" hidden="false" customHeight="false" outlineLevel="0" collapsed="false">
      <c r="A48" s="21" t="s">
        <v>52</v>
      </c>
      <c r="B48" s="8" t="n">
        <v>750.5</v>
      </c>
      <c r="C48" s="8" t="n">
        <v>750.5</v>
      </c>
      <c r="D48" s="8" t="n">
        <v>750.5</v>
      </c>
      <c r="E48" s="9" t="n">
        <v>743.9</v>
      </c>
      <c r="F48" s="9" t="n">
        <f aca="false">D48/C48*100</f>
        <v>100</v>
      </c>
      <c r="G48" s="9" t="n">
        <f aca="false">D48-C48</f>
        <v>0</v>
      </c>
      <c r="H48" s="9" t="n">
        <f aca="false">D48-E48</f>
        <v>6.60000000000002</v>
      </c>
    </row>
    <row r="49" customFormat="false" ht="18.55" hidden="false" customHeight="false" outlineLevel="0" collapsed="false">
      <c r="A49" s="21" t="s">
        <v>53</v>
      </c>
      <c r="B49" s="8" t="n">
        <f aca="false">B51+B52+B53+B50</f>
        <v>30700</v>
      </c>
      <c r="C49" s="8" t="n">
        <f aca="false">C51+C52+C53+C50</f>
        <v>57192.6</v>
      </c>
      <c r="D49" s="8" t="n">
        <f aca="false">D51+D52+D53+D50</f>
        <v>52393.3</v>
      </c>
      <c r="E49" s="8" t="n">
        <f aca="false">E51+E52+E53+E50</f>
        <v>69837.4</v>
      </c>
      <c r="F49" s="8" t="n">
        <f aca="false">D49/C49*100</f>
        <v>91.608529774831</v>
      </c>
      <c r="G49" s="8" t="n">
        <f aca="false">G51+G52+G53+G50</f>
        <v>-4799.30000000001</v>
      </c>
      <c r="H49" s="8" t="n">
        <f aca="false">H51+H52+H53+H50</f>
        <v>-17444.1</v>
      </c>
    </row>
    <row r="50" customFormat="false" ht="18.55" hidden="false" customHeight="false" outlineLevel="0" collapsed="false">
      <c r="A50" s="10" t="s">
        <v>54</v>
      </c>
      <c r="B50" s="11"/>
      <c r="C50" s="11"/>
      <c r="D50" s="11"/>
      <c r="E50" s="12" t="n">
        <v>6</v>
      </c>
      <c r="F50" s="12"/>
      <c r="G50" s="12" t="n">
        <f aca="false">D50-C50</f>
        <v>0</v>
      </c>
      <c r="H50" s="12" t="n">
        <f aca="false">D50-E50</f>
        <v>-6</v>
      </c>
    </row>
    <row r="51" customFormat="false" ht="18.55" hidden="false" customHeight="false" outlineLevel="0" collapsed="false">
      <c r="A51" s="10" t="s">
        <v>55</v>
      </c>
      <c r="B51" s="11" t="n">
        <v>1500</v>
      </c>
      <c r="C51" s="11" t="n">
        <v>1324.8</v>
      </c>
      <c r="D51" s="11" t="n">
        <v>1154.7</v>
      </c>
      <c r="E51" s="12" t="n">
        <v>996.1</v>
      </c>
      <c r="F51" s="12" t="n">
        <f aca="false">D51/C51*100</f>
        <v>87.1603260869565</v>
      </c>
      <c r="G51" s="12" t="n">
        <f aca="false">D51-C51</f>
        <v>-170.1</v>
      </c>
      <c r="H51" s="12" t="n">
        <f aca="false">D51-E51</f>
        <v>158.6</v>
      </c>
    </row>
    <row r="52" customFormat="false" ht="18.55" hidden="false" customHeight="false" outlineLevel="0" collapsed="false">
      <c r="A52" s="10" t="s">
        <v>56</v>
      </c>
      <c r="B52" s="11" t="n">
        <v>29200</v>
      </c>
      <c r="C52" s="11" t="n">
        <v>55867.8</v>
      </c>
      <c r="D52" s="11" t="n">
        <v>51238.6</v>
      </c>
      <c r="E52" s="12" t="n">
        <v>68635.3</v>
      </c>
      <c r="F52" s="12" t="n">
        <f aca="false">D52/C52*100</f>
        <v>91.7140105749645</v>
      </c>
      <c r="G52" s="12" t="n">
        <f aca="false">D52-C52</f>
        <v>-4629.2</v>
      </c>
      <c r="H52" s="12" t="n">
        <f aca="false">D52-E52</f>
        <v>-17396.7</v>
      </c>
    </row>
    <row r="53" customFormat="false" ht="34.55" hidden="false" customHeight="false" outlineLevel="0" collapsed="false">
      <c r="A53" s="10" t="s">
        <v>57</v>
      </c>
      <c r="B53" s="11"/>
      <c r="C53" s="11"/>
      <c r="D53" s="11"/>
      <c r="E53" s="12" t="n">
        <v>200</v>
      </c>
      <c r="F53" s="12"/>
      <c r="G53" s="12" t="n">
        <f aca="false">D53-C53</f>
        <v>0</v>
      </c>
      <c r="H53" s="12" t="n">
        <f aca="false">D53-E53</f>
        <v>-200</v>
      </c>
    </row>
    <row r="54" customFormat="false" ht="18.55" hidden="false" customHeight="false" outlineLevel="0" collapsed="false">
      <c r="A54" s="21" t="s">
        <v>58</v>
      </c>
      <c r="B54" s="8" t="n">
        <f aca="false">B55+B56+B57</f>
        <v>1969.8</v>
      </c>
      <c r="C54" s="8" t="n">
        <f aca="false">C55+C56+C57</f>
        <v>17423.4</v>
      </c>
      <c r="D54" s="8" t="n">
        <f aca="false">D55+D56+D57</f>
        <v>15140.9</v>
      </c>
      <c r="E54" s="9" t="n">
        <f aca="false">E55+E56+E57</f>
        <v>26145.8</v>
      </c>
      <c r="F54" s="9" t="n">
        <f aca="false">D54/C54*100</f>
        <v>86.8998014164859</v>
      </c>
      <c r="G54" s="9" t="n">
        <f aca="false">D54-C54</f>
        <v>-2282.5</v>
      </c>
      <c r="H54" s="9" t="n">
        <f aca="false">D54-E54</f>
        <v>-11004.9</v>
      </c>
    </row>
    <row r="55" customFormat="false" ht="18.55" hidden="false" customHeight="false" outlineLevel="0" collapsed="false">
      <c r="A55" s="10" t="s">
        <v>59</v>
      </c>
      <c r="B55" s="11" t="n">
        <v>170</v>
      </c>
      <c r="C55" s="11" t="n">
        <v>3996.7</v>
      </c>
      <c r="D55" s="11" t="n">
        <v>3211.7</v>
      </c>
      <c r="E55" s="12" t="n">
        <v>20434.5</v>
      </c>
      <c r="F55" s="12" t="n">
        <f aca="false">D55/C55*100</f>
        <v>80.3587960067055</v>
      </c>
      <c r="G55" s="12" t="n">
        <f aca="false">D55-C55</f>
        <v>-785</v>
      </c>
      <c r="H55" s="12" t="n">
        <f aca="false">D55-E55</f>
        <v>-17222.8</v>
      </c>
    </row>
    <row r="56" customFormat="false" ht="18.55" hidden="false" customHeight="false" outlineLevel="0" collapsed="false">
      <c r="A56" s="10" t="s">
        <v>60</v>
      </c>
      <c r="B56" s="11" t="n">
        <v>350</v>
      </c>
      <c r="C56" s="11" t="n">
        <v>11525.5</v>
      </c>
      <c r="D56" s="11" t="n">
        <v>10030.8</v>
      </c>
      <c r="E56" s="12" t="n">
        <v>4076</v>
      </c>
      <c r="F56" s="12" t="n">
        <f aca="false">D56/C56*100</f>
        <v>87.0313652336124</v>
      </c>
      <c r="G56" s="12" t="n">
        <f aca="false">D56-C56</f>
        <v>-1494.7</v>
      </c>
      <c r="H56" s="12" t="n">
        <f aca="false">D56-E56</f>
        <v>5954.8</v>
      </c>
    </row>
    <row r="57" customFormat="false" ht="18.55" hidden="false" customHeight="false" outlineLevel="0" collapsed="false">
      <c r="A57" s="10" t="s">
        <v>61</v>
      </c>
      <c r="B57" s="11" t="n">
        <v>1449.8</v>
      </c>
      <c r="C57" s="11" t="n">
        <v>1901.2</v>
      </c>
      <c r="D57" s="11" t="n">
        <v>1898.4</v>
      </c>
      <c r="E57" s="12" t="n">
        <v>1635.3</v>
      </c>
      <c r="F57" s="12" t="n">
        <f aca="false">D57/C57*100</f>
        <v>99.8527245949926</v>
      </c>
      <c r="G57" s="12" t="n">
        <f aca="false">D57-C57</f>
        <v>-2.79999999999995</v>
      </c>
      <c r="H57" s="12" t="n">
        <f aca="false">D57-E57</f>
        <v>263.1</v>
      </c>
    </row>
    <row r="58" customFormat="false" ht="34.55" hidden="false" customHeight="false" outlineLevel="0" collapsed="false">
      <c r="A58" s="21" t="s">
        <v>62</v>
      </c>
      <c r="B58" s="8" t="n">
        <f aca="false">B59</f>
        <v>0</v>
      </c>
      <c r="C58" s="8" t="n">
        <f aca="false">C59</f>
        <v>166.3</v>
      </c>
      <c r="D58" s="8" t="n">
        <f aca="false">D59</f>
        <v>166.3</v>
      </c>
      <c r="E58" s="8" t="n">
        <f aca="false">E59</f>
        <v>0</v>
      </c>
      <c r="F58" s="9" t="n">
        <f aca="false">D58/C58*100</f>
        <v>100</v>
      </c>
      <c r="G58" s="8" t="n">
        <f aca="false">G59</f>
        <v>0</v>
      </c>
      <c r="H58" s="9" t="n">
        <f aca="false">D58-E58</f>
        <v>166.3</v>
      </c>
    </row>
    <row r="59" customFormat="false" ht="34.55" hidden="false" customHeight="false" outlineLevel="0" collapsed="false">
      <c r="A59" s="10" t="s">
        <v>63</v>
      </c>
      <c r="B59" s="11"/>
      <c r="C59" s="11" t="n">
        <v>166.3</v>
      </c>
      <c r="D59" s="11" t="n">
        <v>166.3</v>
      </c>
      <c r="E59" s="12"/>
      <c r="F59" s="12" t="n">
        <f aca="false">D59/C59*100</f>
        <v>100</v>
      </c>
      <c r="G59" s="12"/>
      <c r="H59" s="12" t="n">
        <f aca="false">D59-E59</f>
        <v>166.3</v>
      </c>
    </row>
    <row r="60" customFormat="false" ht="18.55" hidden="false" customHeight="false" outlineLevel="0" collapsed="false">
      <c r="A60" s="21" t="s">
        <v>64</v>
      </c>
      <c r="B60" s="8" t="n">
        <f aca="false">B61+B62+B63+B64+B65</f>
        <v>130794.4</v>
      </c>
      <c r="C60" s="8" t="n">
        <f aca="false">C61+C62+C63+C64+C65</f>
        <v>166049.7</v>
      </c>
      <c r="D60" s="8" t="n">
        <f aca="false">D61+D62+D63+D64+D65</f>
        <v>164978</v>
      </c>
      <c r="E60" s="9" t="n">
        <f aca="false">E61+E62+E63+E64+E65</f>
        <v>178802.8</v>
      </c>
      <c r="F60" s="9" t="n">
        <f aca="false">D60/C60*100</f>
        <v>99.3545908243135</v>
      </c>
      <c r="G60" s="9" t="n">
        <f aca="false">D60-C60</f>
        <v>-1071.69999999998</v>
      </c>
      <c r="H60" s="9" t="n">
        <f aca="false">D60-E60</f>
        <v>-13824.8</v>
      </c>
    </row>
    <row r="61" customFormat="false" ht="18.55" hidden="false" customHeight="false" outlineLevel="0" collapsed="false">
      <c r="A61" s="10" t="s">
        <v>65</v>
      </c>
      <c r="B61" s="11" t="n">
        <v>21061.7</v>
      </c>
      <c r="C61" s="11" t="n">
        <v>26150.1</v>
      </c>
      <c r="D61" s="11" t="n">
        <v>26150</v>
      </c>
      <c r="E61" s="12" t="n">
        <v>29880.5</v>
      </c>
      <c r="F61" s="12" t="n">
        <f aca="false">D61/C61*100</f>
        <v>99.9996175922846</v>
      </c>
      <c r="G61" s="12" t="n">
        <f aca="false">D61-C61</f>
        <v>-0.0999999999985448</v>
      </c>
      <c r="H61" s="12" t="n">
        <f aca="false">D61-E61</f>
        <v>-3730.5</v>
      </c>
    </row>
    <row r="62" customFormat="false" ht="18.55" hidden="false" customHeight="false" outlineLevel="0" collapsed="false">
      <c r="A62" s="10" t="s">
        <v>66</v>
      </c>
      <c r="B62" s="11" t="n">
        <v>95824.9</v>
      </c>
      <c r="C62" s="11" t="n">
        <v>123092.5</v>
      </c>
      <c r="D62" s="11" t="n">
        <v>122062</v>
      </c>
      <c r="E62" s="12" t="n">
        <v>129190.6</v>
      </c>
      <c r="F62" s="12" t="n">
        <f aca="false">D62/C62*100</f>
        <v>99.1628247049983</v>
      </c>
      <c r="G62" s="12" t="n">
        <f aca="false">D62-C62</f>
        <v>-1030.5</v>
      </c>
      <c r="H62" s="12" t="n">
        <f aca="false">D62-E62</f>
        <v>-7128.60000000001</v>
      </c>
    </row>
    <row r="63" customFormat="false" ht="18.55" hidden="false" customHeight="false" outlineLevel="0" collapsed="false">
      <c r="A63" s="10" t="s">
        <v>67</v>
      </c>
      <c r="B63" s="11" t="n">
        <v>9745.2</v>
      </c>
      <c r="C63" s="11" t="n">
        <v>11415.3</v>
      </c>
      <c r="D63" s="11" t="n">
        <v>11387.2</v>
      </c>
      <c r="E63" s="12" t="n">
        <v>13288.2</v>
      </c>
      <c r="F63" s="12" t="n">
        <f aca="false">D63/C63*100</f>
        <v>99.753839145708</v>
      </c>
      <c r="G63" s="12" t="n">
        <f aca="false">D63-C63</f>
        <v>-28.0999999999985</v>
      </c>
      <c r="H63" s="12" t="n">
        <f aca="false">D63-E63</f>
        <v>-1901</v>
      </c>
    </row>
    <row r="64" customFormat="false" ht="18.55" hidden="false" customHeight="false" outlineLevel="0" collapsed="false">
      <c r="A64" s="10" t="s">
        <v>68</v>
      </c>
      <c r="B64" s="11" t="n">
        <v>10</v>
      </c>
      <c r="C64" s="11" t="n">
        <v>617.1</v>
      </c>
      <c r="D64" s="11" t="n">
        <v>617.1</v>
      </c>
      <c r="E64" s="12" t="n">
        <v>218.2</v>
      </c>
      <c r="F64" s="12" t="n">
        <f aca="false">D64/C64*100</f>
        <v>100</v>
      </c>
      <c r="G64" s="12" t="n">
        <f aca="false">D64-C64</f>
        <v>0</v>
      </c>
      <c r="H64" s="12" t="n">
        <f aca="false">D64-E64</f>
        <v>398.9</v>
      </c>
    </row>
    <row r="65" customFormat="false" ht="18.55" hidden="false" customHeight="false" outlineLevel="0" collapsed="false">
      <c r="A65" s="10" t="s">
        <v>69</v>
      </c>
      <c r="B65" s="11" t="n">
        <v>4152.6</v>
      </c>
      <c r="C65" s="11" t="n">
        <v>4774.7</v>
      </c>
      <c r="D65" s="11" t="n">
        <v>4761.7</v>
      </c>
      <c r="E65" s="12" t="n">
        <v>6225.3</v>
      </c>
      <c r="F65" s="12" t="n">
        <f aca="false">D65/C65*100</f>
        <v>99.7277315852305</v>
      </c>
      <c r="G65" s="12" t="n">
        <f aca="false">D65-C65</f>
        <v>-13</v>
      </c>
      <c r="H65" s="12" t="n">
        <f aca="false">D65-E65</f>
        <v>-1463.6</v>
      </c>
    </row>
    <row r="66" customFormat="false" ht="18.55" hidden="false" customHeight="false" outlineLevel="0" collapsed="false">
      <c r="A66" s="21" t="s">
        <v>70</v>
      </c>
      <c r="B66" s="8" t="n">
        <v>10333.6</v>
      </c>
      <c r="C66" s="8" t="n">
        <v>16154.2</v>
      </c>
      <c r="D66" s="8" t="n">
        <v>16130</v>
      </c>
      <c r="E66" s="9" t="n">
        <v>13008.2</v>
      </c>
      <c r="F66" s="9" t="n">
        <f aca="false">D66/C66*100</f>
        <v>99.8501937576605</v>
      </c>
      <c r="G66" s="9" t="n">
        <f aca="false">D66-C66</f>
        <v>-24.2000000000007</v>
      </c>
      <c r="H66" s="9" t="n">
        <f aca="false">D66-E66</f>
        <v>3121.8</v>
      </c>
    </row>
    <row r="67" customFormat="false" ht="34.55" hidden="false" customHeight="false" outlineLevel="0" collapsed="false">
      <c r="A67" s="10" t="s">
        <v>71</v>
      </c>
      <c r="B67" s="11" t="n">
        <v>4626.2</v>
      </c>
      <c r="C67" s="11" t="n">
        <v>5889.9</v>
      </c>
      <c r="D67" s="11" t="n">
        <v>5865.6</v>
      </c>
      <c r="E67" s="12" t="n">
        <v>5101.1</v>
      </c>
      <c r="F67" s="12" t="n">
        <f aca="false">D67/C67*100</f>
        <v>99.587429328172</v>
      </c>
      <c r="G67" s="12" t="n">
        <f aca="false">D67-C67</f>
        <v>-24.2999999999993</v>
      </c>
      <c r="H67" s="12" t="n">
        <f aca="false">D67-E67</f>
        <v>764.5</v>
      </c>
    </row>
    <row r="68" customFormat="false" ht="18.55" hidden="false" customHeight="false" outlineLevel="0" collapsed="false">
      <c r="A68" s="21" t="s">
        <v>72</v>
      </c>
      <c r="B68" s="8" t="n">
        <f aca="false">B69+B70+B72+B81</f>
        <v>5715</v>
      </c>
      <c r="C68" s="8" t="n">
        <f aca="false">C69+C70+C72+C81</f>
        <v>5237.9</v>
      </c>
      <c r="D68" s="8" t="n">
        <f aca="false">D69+D70+D72+D81</f>
        <v>4823.9</v>
      </c>
      <c r="E68" s="8" t="n">
        <f aca="false">E69+E70+E72+E81</f>
        <v>6977.2</v>
      </c>
      <c r="F68" s="9" t="n">
        <f aca="false">D68/C68*100</f>
        <v>92.0960690353004</v>
      </c>
      <c r="G68" s="8" t="n">
        <f aca="false">G69+G70+G72+G81</f>
        <v>-414</v>
      </c>
      <c r="H68" s="8" t="n">
        <f aca="false">H69+H70+H72+H81</f>
        <v>-2153.3</v>
      </c>
    </row>
    <row r="69" customFormat="false" ht="18.55" hidden="false" customHeight="false" outlineLevel="0" collapsed="false">
      <c r="A69" s="10" t="s">
        <v>73</v>
      </c>
      <c r="B69" s="11" t="n">
        <v>1230</v>
      </c>
      <c r="C69" s="11" t="n">
        <v>1676.8</v>
      </c>
      <c r="D69" s="11" t="n">
        <v>1676.8</v>
      </c>
      <c r="E69" s="12" t="n">
        <v>2471.6</v>
      </c>
      <c r="F69" s="12" t="n">
        <f aca="false">D69/C69*100</f>
        <v>100</v>
      </c>
      <c r="G69" s="12" t="n">
        <f aca="false">D69-C69</f>
        <v>0</v>
      </c>
      <c r="H69" s="12" t="n">
        <f aca="false">D69-E69</f>
        <v>-794.8</v>
      </c>
    </row>
    <row r="70" customFormat="false" ht="34.55" hidden="false" customHeight="false" outlineLevel="0" collapsed="false">
      <c r="A70" s="10" t="s">
        <v>74</v>
      </c>
      <c r="B70" s="11" t="n">
        <v>210</v>
      </c>
      <c r="C70" s="11" t="n">
        <v>260.2</v>
      </c>
      <c r="D70" s="11" t="n">
        <v>260.2</v>
      </c>
      <c r="E70" s="12" t="n">
        <v>349.1</v>
      </c>
      <c r="F70" s="12" t="n">
        <f aca="false">D70/C70*100</f>
        <v>100</v>
      </c>
      <c r="G70" s="12" t="n">
        <f aca="false">D70-C70</f>
        <v>0</v>
      </c>
      <c r="H70" s="12" t="n">
        <f aca="false">D70-E70</f>
        <v>-88.9</v>
      </c>
    </row>
    <row r="71" customFormat="false" ht="18.55" hidden="true" customHeight="false" outlineLevel="0" collapsed="false">
      <c r="A71" s="10"/>
      <c r="B71" s="11"/>
      <c r="C71" s="11"/>
      <c r="D71" s="11"/>
      <c r="E71" s="12"/>
      <c r="F71" s="12"/>
      <c r="G71" s="12"/>
      <c r="H71" s="12"/>
    </row>
    <row r="72" customFormat="false" ht="18.55" hidden="false" customHeight="false" outlineLevel="0" collapsed="false">
      <c r="A72" s="22" t="s">
        <v>75</v>
      </c>
      <c r="B72" s="11" t="n">
        <v>3072.9</v>
      </c>
      <c r="C72" s="11" t="n">
        <f aca="false">C74+C75+C76+C77+C78+C79+C80+C73</f>
        <v>2063.1</v>
      </c>
      <c r="D72" s="11" t="n">
        <f aca="false">D74+D75+D76+D77+D78+D79+D80+D73</f>
        <v>1659.5</v>
      </c>
      <c r="E72" s="11" t="n">
        <f aca="false">E74+E75+E76+E77+E78+E79+E80+E73</f>
        <v>3094.3</v>
      </c>
      <c r="F72" s="12" t="n">
        <f aca="false">D72/C72*100</f>
        <v>80.4372061460908</v>
      </c>
      <c r="G72" s="12" t="n">
        <f aca="false">D72-C72</f>
        <v>-403.6</v>
      </c>
      <c r="H72" s="12" t="n">
        <f aca="false">D72-E72</f>
        <v>-1434.8</v>
      </c>
    </row>
    <row r="73" customFormat="false" ht="18.55" hidden="false" customHeight="false" outlineLevel="0" collapsed="false">
      <c r="A73" s="22" t="s">
        <v>76</v>
      </c>
      <c r="B73" s="11"/>
      <c r="C73" s="11"/>
      <c r="D73" s="11"/>
      <c r="E73" s="12" t="n">
        <v>579.4</v>
      </c>
      <c r="F73" s="12"/>
      <c r="G73" s="12" t="n">
        <f aca="false">D73-C73</f>
        <v>0</v>
      </c>
      <c r="H73" s="12" t="n">
        <f aca="false">D73-E73</f>
        <v>-579.4</v>
      </c>
    </row>
    <row r="74" customFormat="false" ht="18.55" hidden="false" customHeight="false" outlineLevel="0" collapsed="false">
      <c r="A74" s="10" t="s">
        <v>77</v>
      </c>
      <c r="B74" s="11" t="n">
        <v>1344.9</v>
      </c>
      <c r="C74" s="11" t="n">
        <v>913.4</v>
      </c>
      <c r="D74" s="11" t="n">
        <v>913.4</v>
      </c>
      <c r="E74" s="12" t="n">
        <v>1800.8</v>
      </c>
      <c r="F74" s="12" t="n">
        <f aca="false">D74/C74*100</f>
        <v>100</v>
      </c>
      <c r="G74" s="12" t="n">
        <f aca="false">D74-C74</f>
        <v>0</v>
      </c>
      <c r="H74" s="12" t="n">
        <f aca="false">D74-E74</f>
        <v>-887.4</v>
      </c>
    </row>
    <row r="75" customFormat="false" ht="18.55" hidden="false" customHeight="false" outlineLevel="0" collapsed="false">
      <c r="A75" s="10" t="s">
        <v>78</v>
      </c>
      <c r="B75" s="11" t="n">
        <v>68.4</v>
      </c>
      <c r="C75" s="11" t="n">
        <v>68.4</v>
      </c>
      <c r="D75" s="11" t="n">
        <v>67.9</v>
      </c>
      <c r="E75" s="12" t="n">
        <v>67.2</v>
      </c>
      <c r="F75" s="12" t="n">
        <f aca="false">D75/C75*100</f>
        <v>99.2690058479532</v>
      </c>
      <c r="G75" s="12" t="n">
        <f aca="false">D75-C75</f>
        <v>-0.5</v>
      </c>
      <c r="H75" s="12" t="n">
        <f aca="false">D75-E75</f>
        <v>0.700000000000003</v>
      </c>
    </row>
    <row r="76" customFormat="false" ht="18.55" hidden="false" customHeight="false" outlineLevel="0" collapsed="false">
      <c r="A76" s="10" t="s">
        <v>79</v>
      </c>
      <c r="B76" s="11" t="n">
        <v>543.9</v>
      </c>
      <c r="C76" s="11" t="n">
        <v>543.9</v>
      </c>
      <c r="D76" s="11" t="n">
        <v>265.2</v>
      </c>
      <c r="E76" s="12" t="n">
        <v>393.7</v>
      </c>
      <c r="F76" s="12" t="n">
        <f aca="false">D76/C76*100</f>
        <v>48.7589630446773</v>
      </c>
      <c r="G76" s="12" t="n">
        <f aca="false">D76-C76</f>
        <v>-278.7</v>
      </c>
      <c r="H76" s="12" t="n">
        <f aca="false">D76-E76</f>
        <v>-128.5</v>
      </c>
    </row>
    <row r="77" customFormat="false" ht="18.55" hidden="false" customHeight="false" outlineLevel="0" collapsed="false">
      <c r="A77" s="10" t="s">
        <v>80</v>
      </c>
      <c r="B77" s="11" t="n">
        <v>50</v>
      </c>
      <c r="C77" s="11" t="n">
        <v>50</v>
      </c>
      <c r="D77" s="11"/>
      <c r="E77" s="12"/>
      <c r="F77" s="12" t="n">
        <f aca="false">D77/C77*100</f>
        <v>0</v>
      </c>
      <c r="G77" s="12" t="n">
        <f aca="false">D77-C77</f>
        <v>-50</v>
      </c>
      <c r="H77" s="12" t="n">
        <f aca="false">D77-E77</f>
        <v>0</v>
      </c>
    </row>
    <row r="78" customFormat="false" ht="51.05" hidden="false" customHeight="false" outlineLevel="0" collapsed="false">
      <c r="A78" s="10" t="s">
        <v>81</v>
      </c>
      <c r="B78" s="11" t="n">
        <v>50</v>
      </c>
      <c r="C78" s="11" t="n">
        <v>50</v>
      </c>
      <c r="D78" s="11"/>
      <c r="E78" s="12"/>
      <c r="F78" s="12" t="n">
        <f aca="false">D78/C78*100</f>
        <v>0</v>
      </c>
      <c r="G78" s="12" t="n">
        <f aca="false">D78-C78</f>
        <v>-50</v>
      </c>
      <c r="H78" s="12" t="n">
        <f aca="false">D78-E78</f>
        <v>0</v>
      </c>
    </row>
    <row r="79" customFormat="false" ht="18.55" hidden="false" customHeight="false" outlineLevel="0" collapsed="false">
      <c r="A79" s="10" t="s">
        <v>82</v>
      </c>
      <c r="B79" s="11" t="n">
        <v>597.4</v>
      </c>
      <c r="C79" s="11" t="n">
        <v>437.4</v>
      </c>
      <c r="D79" s="11" t="n">
        <v>413</v>
      </c>
      <c r="E79" s="12" t="n">
        <v>253.2</v>
      </c>
      <c r="F79" s="12" t="n">
        <f aca="false">D79/C79*100</f>
        <v>94.4215820759031</v>
      </c>
      <c r="G79" s="12" t="n">
        <f aca="false">D79-C79</f>
        <v>-24.4</v>
      </c>
      <c r="H79" s="12" t="n">
        <f aca="false">D79-E79</f>
        <v>159.8</v>
      </c>
    </row>
    <row r="80" customFormat="false" ht="133.5" hidden="true" customHeight="false" outlineLevel="0" collapsed="false">
      <c r="A80" s="10" t="s">
        <v>83</v>
      </c>
      <c r="B80" s="11"/>
      <c r="C80" s="11"/>
      <c r="D80" s="11"/>
      <c r="E80" s="12"/>
      <c r="F80" s="12" t="e">
        <f aca="false">D80/C80*100</f>
        <v>#DIV/0!</v>
      </c>
      <c r="G80" s="12" t="n">
        <f aca="false">D80-C80</f>
        <v>0</v>
      </c>
      <c r="H80" s="12" t="n">
        <f aca="false">D80-E80</f>
        <v>0</v>
      </c>
    </row>
    <row r="81" customFormat="false" ht="34.55" hidden="false" customHeight="false" outlineLevel="0" collapsed="false">
      <c r="A81" s="10" t="s">
        <v>84</v>
      </c>
      <c r="B81" s="11" t="n">
        <v>1202.1</v>
      </c>
      <c r="C81" s="11" t="n">
        <v>1237.8</v>
      </c>
      <c r="D81" s="11" t="n">
        <v>1227.4</v>
      </c>
      <c r="E81" s="12" t="n">
        <v>1062.2</v>
      </c>
      <c r="F81" s="12" t="n">
        <f aca="false">D81/C81*100</f>
        <v>99.1597996445306</v>
      </c>
      <c r="G81" s="12" t="n">
        <f aca="false">D81-C81</f>
        <v>-10.3999999999999</v>
      </c>
      <c r="H81" s="12" t="n">
        <f aca="false">D81-E81</f>
        <v>165.2</v>
      </c>
    </row>
    <row r="82" customFormat="false" ht="18.55" hidden="false" customHeight="false" outlineLevel="0" collapsed="false">
      <c r="A82" s="23" t="s">
        <v>85</v>
      </c>
      <c r="B82" s="8" t="n">
        <v>80</v>
      </c>
      <c r="C82" s="8" t="n">
        <v>364.2</v>
      </c>
      <c r="D82" s="8" t="n">
        <v>364.2</v>
      </c>
      <c r="E82" s="9" t="n">
        <v>241.1</v>
      </c>
      <c r="F82" s="9" t="n">
        <f aca="false">D82/C82*100</f>
        <v>100</v>
      </c>
      <c r="G82" s="9" t="n">
        <f aca="false">D82-C82</f>
        <v>0</v>
      </c>
      <c r="H82" s="9" t="n">
        <f aca="false">D82-E82</f>
        <v>123.1</v>
      </c>
    </row>
    <row r="83" customFormat="false" ht="34.55" hidden="false" customHeight="false" outlineLevel="0" collapsed="false">
      <c r="A83" s="24" t="s">
        <v>86</v>
      </c>
      <c r="B83" s="8" t="n">
        <v>400</v>
      </c>
      <c r="C83" s="8" t="n">
        <v>318.1</v>
      </c>
      <c r="D83" s="8" t="n">
        <v>318.1</v>
      </c>
      <c r="E83" s="9" t="n">
        <v>319.6</v>
      </c>
      <c r="F83" s="9" t="n">
        <f aca="false">D83/C83*100</f>
        <v>100</v>
      </c>
      <c r="G83" s="9" t="n">
        <f aca="false">D83-C83</f>
        <v>0</v>
      </c>
      <c r="H83" s="9" t="n">
        <f aca="false">D83-E83</f>
        <v>-1.5</v>
      </c>
    </row>
    <row r="84" customFormat="false" ht="67.55" hidden="false" customHeight="false" outlineLevel="0" collapsed="false">
      <c r="A84" s="23" t="s">
        <v>87</v>
      </c>
      <c r="B84" s="8" t="n">
        <v>2949.6</v>
      </c>
      <c r="C84" s="8" t="n">
        <v>8059.8</v>
      </c>
      <c r="D84" s="8" t="n">
        <v>8059.8</v>
      </c>
      <c r="E84" s="9" t="n">
        <v>7267</v>
      </c>
      <c r="F84" s="9" t="n">
        <f aca="false">D84/C84*100</f>
        <v>100</v>
      </c>
      <c r="G84" s="9" t="n">
        <f aca="false">D84-C84</f>
        <v>0</v>
      </c>
      <c r="H84" s="9" t="n">
        <f aca="false">D84-E84</f>
        <v>792.8</v>
      </c>
    </row>
    <row r="85" customFormat="false" ht="18.55" hidden="false" customHeight="false" outlineLevel="0" collapsed="false">
      <c r="A85" s="25" t="s">
        <v>88</v>
      </c>
      <c r="B85" s="8" t="n">
        <f aca="false">B36+B48+B49+B54+B60+B66+B68+B82+B83+B84+B58</f>
        <v>209033</v>
      </c>
      <c r="C85" s="8" t="n">
        <f aca="false">C36+C48+C49+C54+C60+C66+C68+C82+C83+C84+C58</f>
        <v>312798</v>
      </c>
      <c r="D85" s="8" t="n">
        <f aca="false">D36+D48+D49+D54+D60+D66+D68+D82+D83+D84+D58</f>
        <v>303248.1</v>
      </c>
      <c r="E85" s="8" t="n">
        <f aca="false">E36+E48+E49+E54+E60+E66+E68+E82+E83+E84+E58</f>
        <v>340421.2</v>
      </c>
      <c r="F85" s="9" t="n">
        <f aca="false">D85/C85*100</f>
        <v>96.9469433947788</v>
      </c>
      <c r="G85" s="8" t="n">
        <f aca="false">G36+G48+G49+G54+G60+G66+G68+G82+G83+G84+G58</f>
        <v>-9549.89999999999</v>
      </c>
      <c r="H85" s="8" t="n">
        <f aca="false">H36+H48+H49+H54+H60+H66+H68+H82+H83+H84+H58</f>
        <v>-37173.1</v>
      </c>
    </row>
    <row r="86" customFormat="false" ht="18.55" hidden="false" customHeight="false" outlineLevel="0" collapsed="false">
      <c r="A86" s="25" t="s">
        <v>89</v>
      </c>
      <c r="B86" s="11" t="n">
        <f aca="false">B34-B85</f>
        <v>-3564.39999999999</v>
      </c>
      <c r="C86" s="11" t="n">
        <f aca="false">C34-C85</f>
        <v>-19239.9</v>
      </c>
      <c r="D86" s="11" t="n">
        <f aca="false">D34-D85</f>
        <v>-9478.5</v>
      </c>
      <c r="E86" s="11" t="n">
        <f aca="false">E34-E85</f>
        <v>17380.5</v>
      </c>
      <c r="F86" s="26"/>
      <c r="G86" s="26"/>
      <c r="H86" s="26"/>
    </row>
    <row r="87" customFormat="false" ht="18.55" hidden="false" customHeight="false" outlineLevel="0" collapsed="false">
      <c r="A87" s="27"/>
      <c r="B87" s="28"/>
      <c r="C87" s="28"/>
      <c r="D87" s="28"/>
    </row>
    <row r="88" customFormat="false" ht="18.55" hidden="false" customHeight="false" outlineLevel="0" collapsed="false">
      <c r="A88" s="29"/>
      <c r="B88" s="29"/>
      <c r="C88" s="29"/>
      <c r="D88" s="29"/>
      <c r="E88" s="29"/>
      <c r="F88" s="29"/>
      <c r="G88" s="29"/>
      <c r="H88" s="29"/>
    </row>
    <row r="89" customFormat="false" ht="18.55" hidden="false" customHeight="false" outlineLevel="0" collapsed="false">
      <c r="A89" s="27"/>
      <c r="B89" s="28"/>
      <c r="C89" s="28"/>
      <c r="D89" s="28"/>
    </row>
    <row r="90" customFormat="false" ht="18.55" hidden="false" customHeight="false" outlineLevel="0" collapsed="false">
      <c r="A90" s="27"/>
      <c r="B90" s="28"/>
      <c r="C90" s="28"/>
      <c r="D90" s="28"/>
    </row>
    <row r="91" customFormat="false" ht="18.55" hidden="false" customHeight="false" outlineLevel="0" collapsed="false">
      <c r="A91" s="27"/>
      <c r="B91" s="28"/>
      <c r="C91" s="28"/>
      <c r="D91" s="28"/>
    </row>
    <row r="92" customFormat="false" ht="18.55" hidden="false" customHeight="false" outlineLevel="0" collapsed="false">
      <c r="A92" s="27"/>
      <c r="B92" s="28"/>
      <c r="C92" s="28"/>
      <c r="D92" s="28"/>
    </row>
    <row r="93" customFormat="false" ht="18.55" hidden="false" customHeight="false" outlineLevel="0" collapsed="false">
      <c r="A93" s="27"/>
      <c r="B93" s="28"/>
      <c r="C93" s="28"/>
      <c r="D93" s="28"/>
    </row>
    <row r="94" customFormat="false" ht="18.55" hidden="false" customHeight="false" outlineLevel="0" collapsed="false">
      <c r="A94" s="27"/>
      <c r="B94" s="28"/>
      <c r="C94" s="28"/>
      <c r="D94" s="28"/>
    </row>
    <row r="95" customFormat="false" ht="18.55" hidden="false" customHeight="false" outlineLevel="0" collapsed="false">
      <c r="A95" s="27"/>
      <c r="B95" s="28"/>
      <c r="C95" s="28"/>
      <c r="D95" s="28"/>
    </row>
    <row r="96" customFormat="false" ht="18.55" hidden="false" customHeight="false" outlineLevel="0" collapsed="false">
      <c r="A96" s="30"/>
      <c r="B96" s="28"/>
      <c r="C96" s="28"/>
      <c r="D96" s="28"/>
    </row>
    <row r="97" customFormat="false" ht="18.55" hidden="false" customHeight="false" outlineLevel="0" collapsed="false">
      <c r="A97" s="30"/>
      <c r="B97" s="28"/>
      <c r="C97" s="28"/>
      <c r="D97" s="28"/>
    </row>
    <row r="98" customFormat="false" ht="18.55" hidden="false" customHeight="false" outlineLevel="0" collapsed="false">
      <c r="A98" s="30"/>
      <c r="B98" s="28"/>
      <c r="C98" s="28"/>
      <c r="D98" s="28"/>
    </row>
    <row r="99" customFormat="false" ht="18.55" hidden="false" customHeight="false" outlineLevel="0" collapsed="false">
      <c r="A99" s="30"/>
      <c r="B99" s="28"/>
      <c r="C99" s="28"/>
      <c r="D99" s="28"/>
    </row>
    <row r="100" customFormat="false" ht="18.55" hidden="false" customHeight="false" outlineLevel="0" collapsed="false">
      <c r="A100" s="30"/>
      <c r="B100" s="28"/>
      <c r="C100" s="28"/>
      <c r="D100" s="28"/>
    </row>
    <row r="101" customFormat="false" ht="18.55" hidden="false" customHeight="false" outlineLevel="0" collapsed="false">
      <c r="A101" s="30"/>
      <c r="B101" s="28"/>
      <c r="C101" s="28"/>
      <c r="D101" s="28"/>
    </row>
    <row r="102" customFormat="false" ht="18.55" hidden="false" customHeight="false" outlineLevel="0" collapsed="false">
      <c r="A102" s="30"/>
      <c r="B102" s="28"/>
      <c r="C102" s="28"/>
      <c r="D102" s="28"/>
    </row>
    <row r="103" customFormat="false" ht="18.55" hidden="false" customHeight="false" outlineLevel="0" collapsed="false">
      <c r="A103" s="30"/>
      <c r="B103" s="28"/>
      <c r="C103" s="28"/>
      <c r="D103" s="28"/>
    </row>
    <row r="104" customFormat="false" ht="18.55" hidden="false" customHeight="false" outlineLevel="0" collapsed="false">
      <c r="A104" s="30"/>
      <c r="B104" s="28"/>
      <c r="C104" s="28"/>
      <c r="D104" s="28"/>
    </row>
    <row r="105" customFormat="false" ht="18.55" hidden="false" customHeight="false" outlineLevel="0" collapsed="false">
      <c r="A105" s="30"/>
      <c r="B105" s="28"/>
      <c r="C105" s="28"/>
      <c r="D105" s="28"/>
    </row>
    <row r="106" customFormat="false" ht="18.55" hidden="false" customHeight="false" outlineLevel="0" collapsed="false">
      <c r="A106" s="30"/>
      <c r="B106" s="28"/>
      <c r="C106" s="28"/>
      <c r="D106" s="28"/>
    </row>
    <row r="107" customFormat="false" ht="18.55" hidden="false" customHeight="false" outlineLevel="0" collapsed="false">
      <c r="A107" s="30"/>
      <c r="B107" s="28"/>
      <c r="C107" s="28"/>
      <c r="D107" s="28"/>
    </row>
    <row r="108" customFormat="false" ht="18.55" hidden="false" customHeight="false" outlineLevel="0" collapsed="false">
      <c r="A108" s="30"/>
      <c r="B108" s="28"/>
      <c r="C108" s="28"/>
      <c r="D108" s="28"/>
    </row>
    <row r="109" customFormat="false" ht="18.55" hidden="false" customHeight="false" outlineLevel="0" collapsed="false">
      <c r="A109" s="30"/>
      <c r="B109" s="28"/>
      <c r="C109" s="28"/>
      <c r="D109" s="28"/>
    </row>
  </sheetData>
  <mergeCells count="3">
    <mergeCell ref="A3:H3"/>
    <mergeCell ref="A35:H35"/>
    <mergeCell ref="A88:H88"/>
  </mergeCells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48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147</TotalTime>
  <Application>LibreOffice/7.2.0.4$Windows_x86 LibreOffice_project/9a9c6381e3f7a62afc1329bd359cc48accb6435b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2021-03-19T12:15:04Z</dcterms:created>
  <dc:creator/>
  <dc:description/>
  <dc:language>ru-RU</dc:language>
  <cp:lastModifiedBy/>
  <dcterms:modified xsi:type="dcterms:W3CDTF">2022-04-26T14:02:32Z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