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state="hidden" r:id="rId10"/>
    <sheet name="Прил. 11" sheetId="11" state="hidden" r:id="rId11"/>
    <sheet name="Прил.12" sheetId="12" state="hidden" r:id="rId12"/>
    <sheet name="Прил.13" sheetId="13" state="hidden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6'!$B$13:$H$1095</definedName>
    <definedName name="Excel_BuiltIn__FilterDatabase" localSheetId="6">'Прил. 7'!$B$13:$I$978</definedName>
    <definedName name="Excel_BuiltIn__FilterDatabase" localSheetId="0">'Прил.1'!$B$14:$E$61</definedName>
    <definedName name="Excel_BuiltIn__FilterDatabase" localSheetId="3">'Прил.4'!$B$19:$F$942</definedName>
    <definedName name="Excel_BuiltIn__FilterDatabase" localSheetId="4">'Прил.5.'!$B$13:$E$61</definedName>
    <definedName name="Excel_BuiltIn_Print_Area" localSheetId="5">'Прил. 6'!$B$6:$H$1095</definedName>
    <definedName name="Excel_BuiltIn_Print_Area" localSheetId="6">'Прил. 7'!$B$6:$I$977</definedName>
    <definedName name="Excel_BuiltIn_Print_Area" localSheetId="3">'Прил.4'!$A$12:$E$94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6'!$B$1:$J$1103</definedName>
    <definedName name="_xlnm.Print_Area" localSheetId="6">'Прил. 7'!$B$1:$K$1094</definedName>
    <definedName name="_xlnm.Print_Area" localSheetId="3">'Прил.4'!$A$1:$E$94</definedName>
    <definedName name="_xlnm.Print_Area" localSheetId="4">'Прил.5.'!$B$1:$G$63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<sst xmlns="http://schemas.openxmlformats.org/spreadsheetml/2006/main" count="9158" uniqueCount="809">
  <si>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</si>
  <si>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</si>
  <si>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</si>
  <si>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>№  21/137-РС от   26.01.2023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</si>
  <si>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</si>
  <si>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</si>
  <si>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</si>
  <si>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</si>
  <si>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</si>
  <si>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</si>
  <si>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</si>
  <si>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</si>
  <si>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</si>
  <si>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</si>
  <si>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</si>
  <si>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</si>
  <si>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</si>
  <si>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</si>
  <si>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</si>
  <si>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</si>
  <si>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</si>
  <si>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</si>
  <si>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</si>
  <si>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</si>
  <si>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</si>
  <si>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</si>
  <si>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</si>
  <si>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</si>
  <si>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</si>
  <si>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</si>
  <si>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</si>
  <si>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</si>
  <si>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</si>
  <si>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</si>
  <si>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</si>
  <si>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</si>
  <si>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</si>
  <si>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</si>
  <si>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</si>
  <si>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</si>
  <si>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</si>
  <si>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</si>
  <si>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</si>
  <si>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</si>
  <si>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</si>
  <si>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</si>
  <si>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</si>
  <si>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</si>
  <si>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</si>
  <si>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</si>
  <si>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</si>
  <si>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</si>
  <si>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</si>
  <si>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</si>
  <si>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</si>
  <si>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</si>
  <si>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</si>
  <si>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</si>
  <si>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</si>
  <si>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</si>
  <si>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</si>
  <si>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</si>
  <si>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</si>
  <si>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</si>
  <si>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</si>
  <si>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</si>
  <si>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</si>
  <si>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</si>
  <si>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</si>
  <si>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</si>
  <si>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</si>
  <si>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</si>
  <si>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</si>
  <si>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</si>
  <si>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</si>
  <si>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</si>
  <si>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</si>
  <si>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</si>
  <si>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</si>
  <si>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</si>
  <si>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</si>
  <si>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</si>
  <si>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</si>
  <si>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</si>
  <si>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</si>
  <si>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</si>
  <si>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</si>
  <si>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</si>
  <si>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</si>
  <si>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</si>
  <si>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</si>
  <si>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</si>
  <si>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</si>
  <si>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</si>
  <si>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</si>
  <si>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</si>
  <si>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</si>
  <si>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</si>
  <si>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</si>
  <si>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</si>
  <si>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</si>
  <si>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</si>
  <si>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</si>
  <si>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</si>
  <si>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</si>
  <si>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</si>
  <si>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</si>
  <si>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</si>
  <si>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</si>
  <si>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</si>
  <si>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</si>
  <si>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</si>
  <si>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</si>
  <si>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</si>
  <si>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</si>
  <si>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</si>
  <si>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</si>
  <si>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</si>
  <si>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</si>
  <si>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</si>
  <si>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</si>
  <si>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</si>
  <si>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</si>
  <si>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</si>
  <si>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</si>
  <si>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</si>
  <si>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</si>
  <si>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</si>
  <si>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</si>
  <si>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</si>
  <si>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</si>
  <si>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</si>
  <si>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</si>
  <si>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</si>
  <si>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</si>
  <si>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</si>
  <si>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</si>
  <si>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</si>
  <si>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</si>
  <si>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</si>
  <si>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</si>
  <si>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</si>
  <si>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</si>
  <si>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</si>
  <si>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</si>
  <si>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</si>
  <si>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</si>
  <si>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</si>
  <si>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</si>
  <si>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</si>
  <si>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</si>
  <si>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</si>
  <si>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</si>
  <si>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</si>
  <si>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</si>
  <si>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</si>
  <si>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</si>
  <si>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</si>
  <si>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</si>
  <si>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</si>
  <si>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</si>
  <si>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</si>
  <si>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</si>
  <si>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</si>
  <si>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</si>
  <si>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</si>
  <si>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</si>
  <si>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</si>
  <si>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</si>
  <si>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</si>
  <si>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</si>
  <si>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</si>
  <si>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</si>
  <si>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</si>
  <si>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</si>
  <si>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</si>
  <si>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</si>
  <si>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</si>
  <si>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№  21/137- РС от   26.01.2023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</si>
  <si>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</si>
  <si>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</si>
  <si>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</si>
  <si>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</si>
  <si>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</si>
  <si>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</si>
  <si>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</si>
  <si>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</si>
  <si>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</si>
  <si>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</si>
  <si>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</si>
  <si>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</si>
  <si>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</si>
  <si>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</si>
  <si>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</si>
  <si>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</si>
  <si>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</si>
  <si>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</si>
  <si>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</si>
  <si>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</si>
  <si>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</si>
  <si>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</si>
  <si>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</si>
  <si>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</si>
  <si>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</si>
  <si>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</si>
  <si>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</si>
  <si>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</si>
  <si>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</si>
  <si>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</si>
  <si>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</si>
  <si>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</si>
  <si>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</si>
  <si>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</si>
  <si>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</si>
  <si>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</si>
  <si>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</si>
  <si>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</si>
  <si>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</si>
  <si>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</si>
  <si>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муиципальной собственности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</si>
  <si>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</si>
  <si>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</si>
  <si>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</si>
  <si>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</si>
  <si>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</si>
  <si>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</si>
  <si>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</si>
  <si>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</si>
  <si>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</si>
  <si>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</si>
  <si>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</si>
  <si>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</si>
  <si>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</si>
  <si>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</si>
  <si>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</si>
  <si>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</si>
  <si>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</si>
  <si>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</si>
  <si>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</si>
  <si>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Субсидия на развитие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</si>
  <si>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</si>
  <si>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</si>
  <si>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</si>
  <si>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</si>
  <si>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</si>
  <si>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</si>
  <si>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</si>
  <si>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</si>
  <si>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</si>
  <si>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</si>
  <si>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</si>
  <si>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</si>
  <si>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</si>
  <si>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</si>
  <si>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</si>
  <si>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</si>
  <si>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</si>
  <si>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</si>
  <si>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</si>
  <si>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</si>
  <si>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</si>
  <si>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</si>
  <si>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</si>
  <si>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</si>
  <si>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</si>
  <si>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</si>
  <si>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</si>
  <si>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</si>
  <si>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</si>
  <si>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</si>
  <si>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</si>
  <si>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</si>
  <si>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</si>
  <si>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</si>
  <si>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</si>
  <si>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</si>
  <si>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</si>
  <si>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</si>
  <si>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</si>
  <si>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</si>
  <si>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</si>
  <si>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</si>
  <si>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</si>
  <si>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</si>
  <si>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</si>
  <si>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</si>
  <si>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</si>
  <si>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</si>
  <si>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</si>
  <si>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</si>
  <si>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</si>
  <si>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>№ 21/137- РС от   26.01.2023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</si>
  <si>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</si>
  <si>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</si>
  <si>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</si>
  <si>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</si>
  <si>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</si>
  <si>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</si>
  <si>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</si>
  <si>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</si>
  <si>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</si>
  <si>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</si>
  <si>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</si>
  <si>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</si>
  <si>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</si>
  <si>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</si>
  <si>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</si>
  <si>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</si>
  <si>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</si>
  <si>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</si>
  <si>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</si>
  <si>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</si>
  <si>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</si>
  <si>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</si>
  <si>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</si>
  <si>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</si>
  <si>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</si>
  <si>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</si>
  <si>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</si>
  <si>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</si>
  <si>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</si>
  <si>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</si>
  <si>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</si>
  <si>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</si>
  <si>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</si>
  <si>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</si>
  <si>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</si>
  <si>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</si>
  <si>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</si>
  <si>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</si>
  <si>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</si>
  <si>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</si>
  <si>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</si>
  <si>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</si>
  <si>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</si>
  <si>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</si>
  <si>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</si>
  <si>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</si>
  <si>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</si>
  <si>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</si>
  <si>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</si>
  <si>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</si>
  <si>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</si>
  <si>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</si>
  <si>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</si>
  <si>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</si>
  <si>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</si>
  <si>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</si>
  <si>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</si>
  <si>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</si>
  <si>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</si>
  <si>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</si>
  <si>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</si>
  <si>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</si>
  <si>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</si>
  <si>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</si>
  <si>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</si>
  <si>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</si>
  <si>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</si>
  <si>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</si>
  <si>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</si>
  <si>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</si>
  <si>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</si>
  <si>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</si>
  <si>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</si>
  <si>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</si>
  <si>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</si>
  <si>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</si>
  <si>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</si>
  <si>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</si>
  <si>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</si>
  <si>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</si>
  <si>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</si>
  <si>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</si>
  <si>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</si>
  <si>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</si>
  <si>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</si>
  <si>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</si>
  <si>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</si>
  <si>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</si>
  <si>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</si>
  <si>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</si>
  <si>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</si>
  <si>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</si>
  <si>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</si>
  <si>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</si>
  <si>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</si>
  <si>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</si>
  <si>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</si>
  <si>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</si>
  <si>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</si>
  <si>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</si>
  <si>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</si>
  <si>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</si>
  <si>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</si>
  <si>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</si>
  <si>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</si>
  <si>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</si>
  <si>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</si>
  <si>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</si>
  <si>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</si>
  <si>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</si>
  <si>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</si>
  <si>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</si>
  <si>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</si>
  <si>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</si>
  <si>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</si>
  <si>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</si>
  <si>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</si>
  <si>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</si>
  <si>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</si>
  <si>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</si>
  <si>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</si>
  <si>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</si>
  <si>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</si>
  <si>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</si>
  <si>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</si>
  <si>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</si>
  <si>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</si>
  <si>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</si>
  <si>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</si>
  <si>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</si>
  <si>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</si>
  <si>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</si>
  <si>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</si>
  <si>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</si>
  <si>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</si>
  <si>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</si>
  <si>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</si>
  <si>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</si>
  <si>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</si>
  <si>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</si>
  <si>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</si>
  <si>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</si>
  <si>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</si>
  <si>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</si>
  <si>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</si>
  <si>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</si>
  <si>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</si>
  <si>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</si>
  <si>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</si>
  <si>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</si>
  <si>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</si>
  <si>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</si>
  <si>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</si>
  <si>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</si>
  <si>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</si>
  <si>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</si>
  <si>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</si>
  <si>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</si>
  <si>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</si>
  <si>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</si>
  <si>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</si>
  <si>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</si>
  <si>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</si>
  <si>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</si>
  <si>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</si>
  <si>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</si>
  <si>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</si>
  <si>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</si>
  <si>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</si>
  <si>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</si>
  <si>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</si>
  <si>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</si>
  <si>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</si>
  <si>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</si>
  <si>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</si>
  <si>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</si>
  <si>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</si>
  <si>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</si>
  <si>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</si>
  <si>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</si>
  <si>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</si>
  <si>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</si>
  <si>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</si>
  <si>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</si>
  <si>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</si>
  <si>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</si>
  <si>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</si>
  <si>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</si>
  <si>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</si>
  <si>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</si>
  <si>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</si>
  <si>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</si>
  <si>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</si>
  <si>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</si>
  <si>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</si>
  <si>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</si>
  <si>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</si>
  <si>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</si>
  <si>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</si>
  <si>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</si>
  <si>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</si>
  <si>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</si>
  <si>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</si>
  <si>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</si>
  <si>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</si>
  <si>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</si>
  <si>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</si>
  <si>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</si>
  <si>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</si>
  <si>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</si>
  <si>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</si>
  <si>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</si>
  <si>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</si>
  <si>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</si>
  <si>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</si>
  <si>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</si>
  <si>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</si>
  <si>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</si>
  <si>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</si>
  <si>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</si>
  <si>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</si>
  <si>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</si>
  <si>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</si>
  <si>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</si>
  <si>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</si>
  <si>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</si>
  <si>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</si>
  <si>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</si>
  <si>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</si>
  <si>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</si>
  <si>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</si>
  <si>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</si>
  <si>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</si>
  <si>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</si>
  <si>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</si>
  <si>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</si>
  <si>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</si>
  <si>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</si>
  <si>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</si>
  <si>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</si>
  <si>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</si>
  <si>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</si>
  <si>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</si>
  <si>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</si>
  <si>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</si>
  <si>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</si>
  <si>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</si>
  <si>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</si>
  <si>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</si>
  <si>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</si>
  <si>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</si>
  <si>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</si>
  <si>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</si>
  <si>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</si>
  <si>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</si>
  <si>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</si>
  <si>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</si>
  <si>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</si>
  <si>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</si>
  <si>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</si>
  <si>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</si>
  <si>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</si>
  <si>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</si>
  <si>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</si>
  <si>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</si>
  <si>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</si>
  <si>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</si>
  <si>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</si>
  <si>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</si>
  <si>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</si>
  <si>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</si>
  <si>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</si>
  <si>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</si>
  <si>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</si>
  <si>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</si>
  <si>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</si>
  <si>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</si>
  <si>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</si>
  <si>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</si>
  <si>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</si>
  <si>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</si>
  <si>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</si>
  <si>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</si>
  <si>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</si>
  <si>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</si>
  <si>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</si>
  <si>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</si>
  <si>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</si>
  <si>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</si>
  <si>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</si>
  <si>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</si>
  <si>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</si>
  <si>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</si>
  <si>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</si>
  <si>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</si>
  <si>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</si>
  <si>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</si>
  <si>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</si>
  <si>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</si>
  <si>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</si>
  <si>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</si>
  <si>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</si>
  <si>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</si>
  <si>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</si>
  <si>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</si>
  <si>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</si>
  <si>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</si>
  <si>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</si>
  <si>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</si>
  <si>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</si>
  <si>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</si>
  <si>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</si>
  <si>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</si>
  <si>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</si>
  <si>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</si>
  <si>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</si>
  <si>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</si>
  <si>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</si>
  <si>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</si>
  <si>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</si>
  <si>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</si>
  <si>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</si>
  <si>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</si>
  <si>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</si>
  <si>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</si>
  <si>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</si>
  <si>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</si>
  <si>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</si>
  <si>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</si>
  <si>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</si>
  <si>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</si>
  <si>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</si>
  <si>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</si>
  <si>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</si>
  <si>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</si>
  <si>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</si>
  <si>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</si>
  <si>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</si>
  <si>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</si>
  <si>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</si>
  <si>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</si>
  <si>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</si>
  <si>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</si>
  <si>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</si>
  <si>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</si>
  <si>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</si>
  <si>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</si>
  <si>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</si>
  <si>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</si>
  <si>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</si>
  <si>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</si>
  <si>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</si>
  <si>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</si>
  <si>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</si>
  <si>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</si>
  <si>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</si>
  <si>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</si>
  <si>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</si>
  <si>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</si>
  <si>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</si>
  <si>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</si>
  <si>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</si>
  <si>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</si>
  <si>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</si>
  <si>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</si>
  <si>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</si>
  <si>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</si>
  <si>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</si>
  <si>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</si>
  <si>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</si>
  <si>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</si>
  <si>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</si>
  <si>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</si>
  <si>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</si>
  <si>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</si>
  <si>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</si>
  <si>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</si>
  <si>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</si>
  <si>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</si>
  <si>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</si>
  <si>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</si>
  <si>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</si>
  <si>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</si>
  <si>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</si>
  <si>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</si>
  <si>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</si>
  <si>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</si>
  <si>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</si>
  <si>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</si>
  <si>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</si>
  <si>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</si>
  <si>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</si>
  <si>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</si>
  <si>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</si>
  <si>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</si>
  <si>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</si>
  <si>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</si>
  <si>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</si>
  <si>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</si>
  <si>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</si>
  <si>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</si>
  <si>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</si>
  <si>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</si>
  <si>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</si>
  <si>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</si>
  <si>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</si>
  <si>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</si>
  <si>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</si>
  <si>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</si>
  <si>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</si>
  <si>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</si>
  <si>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</si>
  <si>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</si>
  <si>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</si>
  <si>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</si>
  <si>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</si>
  <si>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</si>
  <si>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</si>
  <si>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</si>
  <si>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</si>
  <si>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</si>
  <si>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</si>
  <si>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</si>
  <si>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</si>
  <si>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</si>
  <si>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</si>
  <si>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</si>
  <si>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</si>
  <si>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</si>
  <si>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</si>
  <si>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</si>
  <si>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</si>
  <si>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</si>
  <si>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</si>
  <si>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</si>
  <si>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</si>
  <si>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</si>
  <si>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</si>
  <si>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</si>
  <si>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</si>
  <si>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</si>
  <si>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</si>
  <si>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</si>
  <si>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</si>
  <si>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</si>
  <si>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</si>
  <si>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</si>
  <si>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</si>
  <si>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</si>
  <si>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</si>
  <si>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</si>
  <si>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</si>
  <si>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</si>
  <si>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</si>
  <si>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</si>
  <si>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</si>
  <si>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</si>
  <si>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2019 — 2022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</si>
  <si>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</si>
  <si>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</si>
  <si>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</si>
  <si>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</si>
  <si>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</si>
  <si>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</si>
  <si>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</si>
  <si>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</si>
  <si>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</si>
  <si>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</si>
  <si>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</si>
  <si>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</si>
  <si>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</si>
  <si>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</si>
  <si>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</si>
  <si>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</si>
  <si>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</si>
  <si>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</si>
  <si>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</si>
  <si>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</si>
  <si>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</si>
  <si>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</si>
  <si>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</si>
  <si>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</si>
  <si>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</si>
  <si>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</si>
  <si>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</si>
  <si>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</si>
  <si>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</si>
  <si>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</si>
  <si>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</si>
  <si>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</si>
  <si>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</si>
  <si>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</si>
  <si>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</si>
  <si>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 xml:space="preserve">                                                   Приложение 10</t>
  </si>
  <si>
    <t>к Решению районного Совета народных депутатов</t>
  </si>
  <si>
    <t xml:space="preserve">                                                                                                 № 6/36-РС от  23.12.2021года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</si>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</sst>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69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36" borderId="10" applyNumberFormat="0" applyAlignment="0" applyProtection="0"/>
    <xf numFmtId="0" fontId="55" fillId="37" borderId="11" applyNumberFormat="0" applyAlignment="0" applyProtection="0"/>
    <xf numFmtId="0" fontId="56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4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7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7" fontId="22" fillId="0" borderId="9" xfId="0" applyNumberFormat="1" applyFont="1" applyBorder="1" applyAlignment="1">
      <alignment vertical="center" wrapText="1"/>
    </xf>
    <xf numFmtId="165" fontId="22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horizontal="left" vertical="center" wrapText="1"/>
    </xf>
    <xf numFmtId="167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7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7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5" fontId="20" fillId="0" borderId="9" xfId="90" applyNumberFormat="1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7" fontId="34" fillId="0" borderId="9" xfId="0" applyNumberFormat="1" applyFont="1" applyBorder="1" applyAlignment="1">
      <alignment vertical="center" wrapText="1"/>
    </xf>
    <xf numFmtId="167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7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4" xfId="0" applyFont="1" applyBorder="1" applyAlignment="1">
      <alignment horizontal="justify"/>
    </xf>
    <xf numFmtId="0" fontId="20" fillId="0" borderId="23" xfId="0" applyFont="1" applyBorder="1" applyAlignment="1">
      <alignment horizontal="justify"/>
    </xf>
    <xf numFmtId="165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5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7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5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5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5" fontId="36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34" fillId="0" borderId="9" xfId="60" applyFont="1" applyAlignment="1" applyProtection="1">
      <alignment vertical="center" wrapText="1"/>
      <protection locked="0"/>
    </xf>
    <xf numFmtId="165" fontId="34" fillId="0" borderId="9" xfId="90" applyNumberFormat="1" applyFont="1" applyBorder="1" applyAlignment="1">
      <alignment horizontal="center" vertical="center" wrapText="1"/>
      <protection/>
    </xf>
    <xf numFmtId="0" fontId="37" fillId="0" borderId="9" xfId="60" applyFont="1" applyAlignment="1" applyProtection="1">
      <alignment horizontal="justify" vertical="center" wrapText="1"/>
      <protection locked="0"/>
    </xf>
    <xf numFmtId="0" fontId="37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5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5" fontId="34" fillId="0" borderId="9" xfId="9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8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7" fontId="31" fillId="0" borderId="9" xfId="0" applyNumberFormat="1" applyFont="1" applyBorder="1" applyAlignment="1">
      <alignment horizontal="left" vertical="center" wrapText="1"/>
    </xf>
    <xf numFmtId="0" fontId="34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22" fillId="0" borderId="9" xfId="8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1" fillId="0" borderId="9" xfId="90" applyNumberFormat="1" applyFont="1" applyFill="1" applyBorder="1" applyAlignment="1">
      <alignment horizontal="center" vertical="center" wrapText="1"/>
      <protection/>
    </xf>
    <xf numFmtId="0" fontId="31" fillId="0" borderId="9" xfId="88" applyFont="1" applyFill="1" applyBorder="1" applyAlignment="1">
      <alignment horizontal="center" vertical="center"/>
      <protection/>
    </xf>
    <xf numFmtId="165" fontId="31" fillId="0" borderId="9" xfId="90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7" fontId="40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vertical="center" wrapText="1"/>
    </xf>
    <xf numFmtId="167" fontId="22" fillId="0" borderId="20" xfId="0" applyNumberFormat="1" applyFont="1" applyBorder="1" applyAlignment="1">
      <alignment vertical="center" wrapText="1"/>
    </xf>
    <xf numFmtId="165" fontId="22" fillId="0" borderId="20" xfId="90" applyNumberFormat="1" applyFont="1" applyBorder="1" applyAlignment="1">
      <alignment horizontal="center" vertical="center" wrapText="1"/>
      <protection/>
    </xf>
    <xf numFmtId="167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5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7" fontId="20" fillId="0" borderId="20" xfId="0" applyNumberFormat="1" applyFont="1" applyBorder="1" applyAlignment="1">
      <alignment vertical="center" wrapText="1"/>
    </xf>
    <xf numFmtId="165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7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5" fontId="16" fillId="0" borderId="0" xfId="90" applyNumberFormat="1" applyFont="1" applyFill="1" applyAlignment="1">
      <alignment vertical="center"/>
      <protection/>
    </xf>
    <xf numFmtId="165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7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5" fontId="20" fillId="0" borderId="0" xfId="90" applyNumberFormat="1" applyFont="1" applyFill="1" applyAlignment="1">
      <alignment vertical="center"/>
      <protection/>
    </xf>
    <xf numFmtId="165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90" applyNumberFormat="1" applyFont="1" applyFill="1" applyBorder="1" applyAlignment="1">
      <alignment horizontal="center" vertical="center"/>
      <protection/>
    </xf>
    <xf numFmtId="167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5" fontId="22" fillId="0" borderId="9" xfId="90" applyNumberFormat="1" applyFont="1" applyFill="1" applyBorder="1" applyAlignment="1">
      <alignment horizontal="center" vertical="center"/>
      <protection/>
    </xf>
    <xf numFmtId="165" fontId="18" fillId="26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7" fontId="20" fillId="0" borderId="20" xfId="0" applyNumberFormat="1" applyFont="1" applyFill="1" applyBorder="1" applyAlignment="1">
      <alignment horizontal="left" vertical="center" wrapText="1"/>
    </xf>
    <xf numFmtId="167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7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1" fillId="0" borderId="9" xfId="86" applyNumberFormat="1" applyFont="1" applyFill="1" applyBorder="1" applyAlignment="1">
      <alignment horizontal="left" vertical="center" wrapText="1"/>
      <protection/>
    </xf>
    <xf numFmtId="0" fontId="42" fillId="0" borderId="0" xfId="90" applyFont="1" applyFill="1">
      <alignment/>
      <protection/>
    </xf>
    <xf numFmtId="0" fontId="42" fillId="26" borderId="0" xfId="90" applyFont="1" applyFill="1">
      <alignment/>
      <protection/>
    </xf>
    <xf numFmtId="0" fontId="42" fillId="26" borderId="0" xfId="0" applyFont="1" applyFill="1" applyAlignment="1">
      <alignment/>
    </xf>
    <xf numFmtId="165" fontId="0" fillId="26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/>
    </xf>
    <xf numFmtId="0" fontId="20" fillId="0" borderId="24" xfId="0" applyFont="1" applyFill="1" applyBorder="1" applyAlignment="1">
      <alignment horizontal="justify"/>
    </xf>
    <xf numFmtId="0" fontId="20" fillId="0" borderId="23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7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49" fontId="36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62" applyFont="1" applyFill="1">
      <alignment horizontal="center" vertical="center"/>
      <protection/>
    </xf>
    <xf numFmtId="165" fontId="36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1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9" xfId="88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49" fontId="20" fillId="0" borderId="20" xfId="0" applyNumberFormat="1" applyFont="1" applyFill="1" applyBorder="1" applyAlignment="1">
      <alignment horizontal="center"/>
    </xf>
    <xf numFmtId="0" fontId="34" fillId="0" borderId="9" xfId="60" applyFont="1" applyFill="1" applyAlignment="1" applyProtection="1">
      <alignment vertical="center" wrapText="1"/>
      <protection locked="0"/>
    </xf>
    <xf numFmtId="0" fontId="37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7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167" fontId="40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165" fontId="0" fillId="0" borderId="0" xfId="90" applyNumberFormat="1" applyFill="1">
      <alignment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top" wrapText="1"/>
    </xf>
    <xf numFmtId="0" fontId="43" fillId="0" borderId="9" xfId="75" applyNumberFormat="1" applyFont="1" applyFill="1" applyBorder="1" applyAlignment="1" applyProtection="1">
      <alignment vertical="top" wrapText="1"/>
      <protection/>
    </xf>
    <xf numFmtId="0" fontId="43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167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5" fontId="22" fillId="0" borderId="20" xfId="90" applyNumberFormat="1" applyFont="1" applyFill="1" applyBorder="1" applyAlignment="1">
      <alignment horizontal="center" vertical="center" wrapText="1"/>
      <protection/>
    </xf>
    <xf numFmtId="167" fontId="22" fillId="0" borderId="20" xfId="0" applyNumberFormat="1" applyFont="1" applyFill="1" applyBorder="1" applyAlignment="1">
      <alignment horizontal="left" vertical="center" wrapText="1"/>
    </xf>
    <xf numFmtId="165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9" fillId="0" borderId="0" xfId="90" applyFont="1" applyFill="1">
      <alignment/>
      <protection/>
    </xf>
    <xf numFmtId="0" fontId="22" fillId="0" borderId="9" xfId="90" applyFont="1" applyFill="1" applyBorder="1" applyAlignment="1">
      <alignment vertical="center"/>
      <protection/>
    </xf>
    <xf numFmtId="0" fontId="29" fillId="26" borderId="0" xfId="90" applyFont="1" applyFill="1">
      <alignment/>
      <protection/>
    </xf>
    <xf numFmtId="0" fontId="29" fillId="26" borderId="0" xfId="0" applyFont="1" applyFill="1" applyAlignment="1">
      <alignment/>
    </xf>
    <xf numFmtId="0" fontId="35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5" fontId="31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1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5" fontId="20" fillId="0" borderId="20" xfId="90" applyNumberFormat="1" applyFont="1" applyFill="1" applyBorder="1" applyAlignment="1">
      <alignment horizontal="center" vertical="center"/>
      <protection/>
    </xf>
    <xf numFmtId="0" fontId="44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4" fillId="26" borderId="0" xfId="90" applyFont="1" applyFill="1">
      <alignment/>
      <protection/>
    </xf>
    <xf numFmtId="0" fontId="44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7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1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3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167" fontId="31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7" fontId="20" fillId="0" borderId="25" xfId="0" applyNumberFormat="1" applyFont="1" applyFill="1" applyBorder="1" applyAlignment="1">
      <alignment vertical="center" wrapText="1"/>
    </xf>
    <xf numFmtId="0" fontId="20" fillId="0" borderId="25" xfId="86" applyFont="1" applyFill="1" applyBorder="1">
      <alignment/>
      <protection/>
    </xf>
    <xf numFmtId="49" fontId="20" fillId="0" borderId="25" xfId="90" applyNumberFormat="1" applyFont="1" applyFill="1" applyBorder="1" applyAlignment="1">
      <alignment horizontal="center" vertical="center" wrapText="1"/>
      <protection/>
    </xf>
    <xf numFmtId="49" fontId="20" fillId="0" borderId="25" xfId="0" applyNumberFormat="1" applyFont="1" applyFill="1" applyBorder="1" applyAlignment="1">
      <alignment horizontal="center" vertical="center"/>
    </xf>
    <xf numFmtId="165" fontId="20" fillId="0" borderId="25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6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2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164" fontId="20" fillId="0" borderId="0" xfId="90" applyNumberFormat="1" applyFont="1" applyBorder="1" applyAlignment="1">
      <alignment horizontal="right" vertical="center" wrapText="1"/>
      <protection/>
    </xf>
    <xf numFmtId="164" fontId="20" fillId="0" borderId="0" xfId="90" applyNumberFormat="1" applyFont="1" applyBorder="1" applyAlignment="1">
      <alignment horizontal="right" wrapText="1"/>
      <protection/>
    </xf>
    <xf numFmtId="0" fontId="22" fillId="0" borderId="0" xfId="90" applyFont="1" applyBorder="1" applyAlignment="1">
      <alignment horizontal="center" vertical="center" wrapText="1"/>
      <protection/>
    </xf>
    <xf numFmtId="0" fontId="22" fillId="0" borderId="0" xfId="90" applyFont="1" applyFill="1" applyBorder="1" applyAlignment="1">
      <alignment horizontal="right" vertical="center"/>
      <protection/>
    </xf>
    <xf numFmtId="167" fontId="20" fillId="0" borderId="0" xfId="0" applyNumberFormat="1" applyFont="1" applyFill="1" applyBorder="1" applyAlignment="1">
      <alignment horizontal="right" vertical="center" wrapText="1"/>
    </xf>
    <xf numFmtId="0" fontId="22" fillId="0" borderId="0" xfId="90" applyFont="1" applyFill="1" applyBorder="1" applyAlignment="1">
      <alignment horizontal="center" vertical="center" wrapText="1"/>
      <protection/>
    </xf>
    <xf numFmtId="165" fontId="0" fillId="26" borderId="0" xfId="90" applyNumberFormat="1" applyFill="1" applyBorder="1">
      <alignment/>
      <protection/>
    </xf>
    <xf numFmtId="0" fontId="20" fillId="0" borderId="22" xfId="0" applyFont="1" applyBorder="1" applyAlignment="1">
      <alignment horizontal="right"/>
    </xf>
    <xf numFmtId="164" fontId="29" fillId="0" borderId="0" xfId="90" applyNumberFormat="1" applyFont="1" applyBorder="1" applyAlignment="1">
      <alignment horizontal="right" vertical="center"/>
      <protection/>
    </xf>
    <xf numFmtId="0" fontId="47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="85" zoomScaleNormal="85" zoomScalePageLayoutView="0" workbookViewId="0" topLeftCell="A1">
      <selection activeCell="B4" activeCellId="1" sqref="L14:N1091 B4:E4"/>
    </sheetView>
  </sheetViews>
  <sheetFormatPr defaultColWidth="6.875" defaultRowHeight="12.75"/>
  <cols>
    <col min="1" max="1" width="23.375" style="1" customWidth="1"/>
    <col min="2" max="2" width="49.375" style="2" customWidth="1"/>
    <col min="3" max="3" width="10.375" style="1" customWidth="1"/>
    <col min="4" max="4" width="11.875" style="1" customWidth="1"/>
    <col min="5" max="5" width="10.875" style="1" customWidth="1"/>
    <col min="6" max="16384" width="6.875" style="3" customWidth="1"/>
  </cols>
  <sheetData>
    <row r="1" spans="1:5" ht="12.75" customHeight="1">
      <c r="A1" s="4"/>
      <c r="B1" s="5"/>
      <c r="C1" s="6"/>
      <c r="D1" s="520" t="s">
        <v>0</v>
      </c>
      <c r="E1" s="520"/>
    </row>
    <row r="2" spans="1:5" ht="12.75" customHeight="1">
      <c r="A2" s="4"/>
      <c r="B2" s="521" t="s">
        <v>1</v>
      </c>
      <c r="C2" s="521"/>
      <c r="D2" s="521"/>
      <c r="E2" s="521"/>
    </row>
    <row r="3" spans="1:5" ht="12.75" customHeight="1">
      <c r="A3" s="4"/>
      <c r="B3" s="521" t="s">
        <v>2</v>
      </c>
      <c r="C3" s="521"/>
      <c r="D3" s="521"/>
      <c r="E3" s="521"/>
    </row>
    <row r="4" spans="1:5" ht="12.75" customHeight="1">
      <c r="A4" s="4"/>
      <c r="B4" s="522" t="s">
        <v>3</v>
      </c>
      <c r="C4" s="522"/>
      <c r="D4" s="522"/>
      <c r="E4" s="522"/>
    </row>
    <row r="5" spans="1:5" ht="12.75" customHeight="1">
      <c r="A5" s="4"/>
      <c r="B5" s="8"/>
      <c r="C5" s="8"/>
      <c r="D5" s="8"/>
      <c r="E5" s="8"/>
    </row>
    <row r="6" spans="1:5" ht="12.75" customHeight="1">
      <c r="A6" s="4"/>
      <c r="B6" s="523" t="s">
        <v>4</v>
      </c>
      <c r="C6" s="523"/>
      <c r="D6" s="523"/>
      <c r="E6" s="523"/>
    </row>
    <row r="7" spans="1:5" ht="19.5" customHeight="1">
      <c r="A7" s="4"/>
      <c r="B7" s="524" t="s">
        <v>1</v>
      </c>
      <c r="C7" s="524"/>
      <c r="D7" s="524"/>
      <c r="E7" s="524"/>
    </row>
    <row r="8" spans="1:5" ht="12.75" customHeight="1">
      <c r="A8" s="4"/>
      <c r="B8" s="525" t="s">
        <v>5</v>
      </c>
      <c r="C8" s="525"/>
      <c r="D8" s="525"/>
      <c r="E8" s="525"/>
    </row>
    <row r="9" spans="1:5" ht="15.75" customHeight="1">
      <c r="A9" s="4"/>
      <c r="B9" s="522" t="s">
        <v>6</v>
      </c>
      <c r="C9" s="522"/>
      <c r="D9" s="522"/>
      <c r="E9" s="522"/>
    </row>
    <row r="10" spans="1:5" ht="12.75" customHeight="1">
      <c r="A10" s="4"/>
      <c r="B10" s="526"/>
      <c r="C10" s="526"/>
      <c r="D10" s="526"/>
      <c r="E10" s="526"/>
    </row>
    <row r="11" spans="1:5" ht="12.75" customHeight="1">
      <c r="A11" s="527" t="s">
        <v>7</v>
      </c>
      <c r="B11" s="527"/>
      <c r="C11" s="527"/>
      <c r="D11" s="527"/>
      <c r="E11" s="527"/>
    </row>
    <row r="12" spans="1:5" ht="12.75" customHeight="1">
      <c r="A12" s="527" t="s">
        <v>8</v>
      </c>
      <c r="B12" s="527"/>
      <c r="C12" s="527"/>
      <c r="D12" s="527"/>
      <c r="E12" s="527"/>
    </row>
    <row r="13" spans="1:5" ht="12.75" customHeight="1">
      <c r="A13" s="9"/>
      <c r="B13" s="9"/>
      <c r="C13" s="9"/>
      <c r="D13" s="4"/>
      <c r="E13" s="4"/>
    </row>
    <row r="14" spans="1:5" ht="14.25" customHeight="1">
      <c r="A14" s="4"/>
      <c r="B14" s="10"/>
      <c r="C14" s="4"/>
      <c r="D14" s="528" t="s">
        <v>9</v>
      </c>
      <c r="E14" s="528"/>
    </row>
    <row r="15" spans="1:5" ht="14.25" customHeight="1">
      <c r="A15" s="12" t="s">
        <v>10</v>
      </c>
      <c r="B15" s="12" t="s">
        <v>11</v>
      </c>
      <c r="C15" s="12" t="s">
        <v>12</v>
      </c>
      <c r="D15" s="12" t="s">
        <v>13</v>
      </c>
      <c r="E15" s="12" t="s">
        <v>14</v>
      </c>
    </row>
    <row r="16" spans="1:5" ht="27.75" customHeight="1">
      <c r="A16" s="13"/>
      <c r="B16" s="14" t="s">
        <v>15</v>
      </c>
      <c r="C16" s="15">
        <f>C25+C17</f>
        <v>5164.400000000023</v>
      </c>
      <c r="D16" s="15">
        <f>D25+D17</f>
        <v>4198.999999999971</v>
      </c>
      <c r="E16" s="15">
        <f>E25+E17</f>
        <v>4261.899999999965</v>
      </c>
    </row>
    <row r="17" spans="1:5" ht="27.75" customHeight="1">
      <c r="A17" s="16" t="s">
        <v>16</v>
      </c>
      <c r="B17" s="17" t="s">
        <v>17</v>
      </c>
      <c r="C17" s="15">
        <f>C18+C23</f>
        <v>-3000</v>
      </c>
      <c r="D17" s="15">
        <f>D18+D23</f>
        <v>0</v>
      </c>
      <c r="E17" s="15">
        <f>E18+E23+E20</f>
        <v>-3000</v>
      </c>
    </row>
    <row r="18" spans="1:5" ht="27.75" customHeight="1">
      <c r="A18" s="16" t="s">
        <v>18</v>
      </c>
      <c r="B18" s="18" t="s">
        <v>19</v>
      </c>
      <c r="C18" s="15">
        <f>C19</f>
        <v>0</v>
      </c>
      <c r="D18" s="15">
        <f>D19</f>
        <v>0</v>
      </c>
      <c r="E18" s="15">
        <f>E19</f>
        <v>0</v>
      </c>
    </row>
    <row r="19" spans="1:5" ht="40.5" customHeight="1" hidden="1">
      <c r="A19" s="19" t="s">
        <v>20</v>
      </c>
      <c r="B19" s="20" t="s">
        <v>21</v>
      </c>
      <c r="C19" s="15"/>
      <c r="D19" s="21"/>
      <c r="E19" s="21"/>
    </row>
    <row r="20" spans="1:5" ht="45">
      <c r="A20" s="19" t="s">
        <v>22</v>
      </c>
      <c r="B20" s="22" t="s">
        <v>23</v>
      </c>
      <c r="C20" s="15">
        <f>C21</f>
        <v>0</v>
      </c>
      <c r="D20" s="15">
        <f>D21</f>
        <v>0</v>
      </c>
      <c r="E20" s="15">
        <f>E21+E22</f>
        <v>-3000</v>
      </c>
    </row>
    <row r="21" spans="1:5" ht="57" hidden="1">
      <c r="A21" s="19" t="s">
        <v>22</v>
      </c>
      <c r="B21" s="23" t="s">
        <v>24</v>
      </c>
      <c r="C21" s="15"/>
      <c r="D21" s="21"/>
      <c r="E21" s="21"/>
    </row>
    <row r="22" spans="1:5" ht="57">
      <c r="A22" s="19" t="s">
        <v>25</v>
      </c>
      <c r="B22" s="23" t="s">
        <v>26</v>
      </c>
      <c r="C22" s="15"/>
      <c r="D22" s="21"/>
      <c r="E22" s="21">
        <v>-3000</v>
      </c>
    </row>
    <row r="23" spans="1:5" ht="40.5" customHeight="1">
      <c r="A23" s="24" t="s">
        <v>27</v>
      </c>
      <c r="B23" s="14" t="s">
        <v>28</v>
      </c>
      <c r="C23" s="15">
        <f>C24</f>
        <v>-3000</v>
      </c>
      <c r="D23" s="21">
        <f>D24</f>
        <v>0</v>
      </c>
      <c r="E23" s="21">
        <f>E24</f>
        <v>0</v>
      </c>
    </row>
    <row r="24" spans="1:5" ht="40.5" customHeight="1">
      <c r="A24" s="19" t="s">
        <v>29</v>
      </c>
      <c r="B24" s="25" t="s">
        <v>30</v>
      </c>
      <c r="C24" s="15">
        <v>-3000</v>
      </c>
      <c r="D24" s="21"/>
      <c r="E24" s="21"/>
    </row>
    <row r="25" spans="1:5" ht="27.75" customHeight="1">
      <c r="A25" s="24" t="s">
        <v>31</v>
      </c>
      <c r="B25" s="14" t="s">
        <v>32</v>
      </c>
      <c r="C25" s="15">
        <f>C26+C30</f>
        <v>8164.400000000023</v>
      </c>
      <c r="D25" s="15">
        <f>D26+D30</f>
        <v>4198.999999999971</v>
      </c>
      <c r="E25" s="15">
        <f>E26+E30</f>
        <v>7261.899999999965</v>
      </c>
    </row>
    <row r="26" spans="1:5" ht="15.75" customHeight="1">
      <c r="A26" s="19" t="s">
        <v>33</v>
      </c>
      <c r="B26" s="20" t="s">
        <v>34</v>
      </c>
      <c r="C26" s="26">
        <f>C27</f>
        <v>-309054.9</v>
      </c>
      <c r="D26" s="27">
        <f>D27</f>
        <v>-249521.8</v>
      </c>
      <c r="E26" s="27">
        <f>E27</f>
        <v>-249144.19999999998</v>
      </c>
    </row>
    <row r="27" spans="1:5" ht="14.25" customHeight="1">
      <c r="A27" s="19" t="s">
        <v>35</v>
      </c>
      <c r="B27" s="20" t="s">
        <v>36</v>
      </c>
      <c r="C27" s="26">
        <f>C28</f>
        <v>-309054.9</v>
      </c>
      <c r="D27" s="27">
        <f>D28</f>
        <v>-249521.8</v>
      </c>
      <c r="E27" s="27">
        <f>E28</f>
        <v>-249144.19999999998</v>
      </c>
    </row>
    <row r="28" spans="1:5" ht="27.75" customHeight="1">
      <c r="A28" s="19" t="s">
        <v>37</v>
      </c>
      <c r="B28" s="20" t="s">
        <v>38</v>
      </c>
      <c r="C28" s="26">
        <f>C29</f>
        <v>-309054.9</v>
      </c>
      <c r="D28" s="27">
        <f>D29</f>
        <v>-249521.8</v>
      </c>
      <c r="E28" s="27">
        <f>E29</f>
        <v>-249144.19999999998</v>
      </c>
    </row>
    <row r="29" spans="1:5" ht="27.75" customHeight="1">
      <c r="A29" s="19" t="s">
        <v>39</v>
      </c>
      <c r="B29" s="28" t="s">
        <v>40</v>
      </c>
      <c r="C29" s="26">
        <f>'Прил.4'!C16*(-1)-'Прил. 11'!C15-'Прил. 11'!C18</f>
        <v>-309054.9</v>
      </c>
      <c r="D29" s="26">
        <f>'Прил.4'!D16*(-1)-'Прил. 11'!D15</f>
        <v>-249521.8</v>
      </c>
      <c r="E29" s="26">
        <f>'Прил.4'!E16*(-1)-'Прил. 11'!E15</f>
        <v>-249144.19999999998</v>
      </c>
    </row>
    <row r="30" spans="1:5" ht="14.25" customHeight="1">
      <c r="A30" s="19" t="s">
        <v>41</v>
      </c>
      <c r="B30" s="20" t="s">
        <v>42</v>
      </c>
      <c r="C30" s="26">
        <f>C31</f>
        <v>317219.30000000005</v>
      </c>
      <c r="D30" s="27">
        <f>D31</f>
        <v>253720.79999999996</v>
      </c>
      <c r="E30" s="27">
        <f>E31</f>
        <v>256406.09999999995</v>
      </c>
    </row>
    <row r="31" spans="1:5" ht="14.25" customHeight="1">
      <c r="A31" s="19" t="s">
        <v>43</v>
      </c>
      <c r="B31" s="20" t="s">
        <v>44</v>
      </c>
      <c r="C31" s="26">
        <f>C32</f>
        <v>317219.30000000005</v>
      </c>
      <c r="D31" s="27">
        <f>D32</f>
        <v>253720.79999999996</v>
      </c>
      <c r="E31" s="27">
        <f>E32</f>
        <v>256406.09999999995</v>
      </c>
    </row>
    <row r="32" spans="1:5" ht="27.75" customHeight="1">
      <c r="A32" s="19" t="s">
        <v>45</v>
      </c>
      <c r="B32" s="20" t="s">
        <v>46</v>
      </c>
      <c r="C32" s="26">
        <f>C33</f>
        <v>317219.30000000005</v>
      </c>
      <c r="D32" s="27">
        <f>D33</f>
        <v>253720.79999999996</v>
      </c>
      <c r="E32" s="27">
        <f>E33</f>
        <v>256406.09999999995</v>
      </c>
    </row>
    <row r="33" spans="1:5" ht="26.25" customHeight="1">
      <c r="A33" s="19" t="s">
        <v>47</v>
      </c>
      <c r="B33" s="28" t="s">
        <v>48</v>
      </c>
      <c r="C33" s="26">
        <f>'Прил.5.'!E14-C24</f>
        <v>317219.30000000005</v>
      </c>
      <c r="D33" s="26">
        <f>'Прил.5.'!F14-D24</f>
        <v>253720.79999999996</v>
      </c>
      <c r="E33" s="26">
        <f>'Прил.5.'!G14-E22</f>
        <v>256406.09999999995</v>
      </c>
    </row>
  </sheetData>
  <sheetProtection selectLockedCells="1" selectUnlockedCells="1"/>
  <mergeCells count="12">
    <mergeCell ref="B8:E8"/>
    <mergeCell ref="B9:E9"/>
    <mergeCell ref="B10:E10"/>
    <mergeCell ref="A11:E11"/>
    <mergeCell ref="A12:E12"/>
    <mergeCell ref="D14:E14"/>
    <mergeCell ref="D1:E1"/>
    <mergeCell ref="B2:E2"/>
    <mergeCell ref="B3:E3"/>
    <mergeCell ref="B4:E4"/>
    <mergeCell ref="B6:E6"/>
    <mergeCell ref="B7:E7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zoomScale="85" zoomScaleNormal="85" zoomScalePageLayoutView="0" workbookViewId="0" topLeftCell="A1">
      <selection activeCell="B1" activeCellId="1" sqref="L14:N1091 B1"/>
    </sheetView>
  </sheetViews>
  <sheetFormatPr defaultColWidth="9.875" defaultRowHeight="12.75"/>
  <cols>
    <col min="1" max="1" width="4.875" style="3" customWidth="1"/>
    <col min="2" max="2" width="55.375" style="3" customWidth="1"/>
    <col min="3" max="3" width="12.375" style="3" customWidth="1"/>
    <col min="4" max="4" width="11.375" style="3" customWidth="1"/>
    <col min="5" max="5" width="15.875" style="3" customWidth="1"/>
    <col min="6" max="16384" width="9.875" style="3" customWidth="1"/>
  </cols>
  <sheetData>
    <row r="1" spans="2:5" ht="15" customHeight="1">
      <c r="B1" s="541" t="s">
        <v>785</v>
      </c>
      <c r="C1" s="541"/>
      <c r="D1" s="541"/>
      <c r="E1" s="541"/>
    </row>
    <row r="2" spans="2:5" ht="14.25" customHeight="1">
      <c r="B2" s="542" t="s">
        <v>786</v>
      </c>
      <c r="C2" s="542"/>
      <c r="D2" s="542"/>
      <c r="E2" s="542"/>
    </row>
    <row r="3" spans="2:5" ht="15.75" customHeight="1">
      <c r="B3" s="542" t="s">
        <v>5</v>
      </c>
      <c r="C3" s="542"/>
      <c r="D3" s="542"/>
      <c r="E3" s="542"/>
    </row>
    <row r="4" spans="2:5" ht="15.75" customHeight="1">
      <c r="B4" s="522" t="s">
        <v>787</v>
      </c>
      <c r="C4" s="522"/>
      <c r="D4" s="522"/>
      <c r="E4" s="522"/>
    </row>
    <row r="5" spans="2:5" ht="14.25" customHeight="1">
      <c r="B5" s="36"/>
      <c r="C5" s="476"/>
      <c r="D5" s="476"/>
      <c r="E5" s="476"/>
    </row>
    <row r="6" spans="2:5" ht="15" customHeight="1">
      <c r="B6" s="557" t="s">
        <v>788</v>
      </c>
      <c r="C6" s="557"/>
      <c r="D6" s="557"/>
      <c r="E6" s="557"/>
    </row>
    <row r="7" spans="2:5" ht="26.25" customHeight="1">
      <c r="B7" s="558" t="s">
        <v>789</v>
      </c>
      <c r="C7" s="558"/>
      <c r="D7" s="558"/>
      <c r="E7" s="558"/>
    </row>
    <row r="8" spans="2:5" ht="15.75" customHeight="1">
      <c r="B8" s="552"/>
      <c r="C8" s="552"/>
      <c r="D8" s="476"/>
      <c r="E8" s="6" t="s">
        <v>295</v>
      </c>
    </row>
    <row r="9" spans="2:5" ht="15.75" customHeight="1">
      <c r="B9" s="532" t="s">
        <v>790</v>
      </c>
      <c r="C9" s="532" t="s">
        <v>9</v>
      </c>
      <c r="D9" s="532"/>
      <c r="E9" s="532"/>
    </row>
    <row r="10" spans="2:5" ht="15" customHeight="1">
      <c r="B10" s="532"/>
      <c r="C10" s="12" t="s">
        <v>12</v>
      </c>
      <c r="D10" s="12" t="s">
        <v>13</v>
      </c>
      <c r="E10" s="12" t="s">
        <v>14</v>
      </c>
    </row>
    <row r="11" spans="2:5" ht="15" customHeight="1">
      <c r="B11" s="12" t="s">
        <v>791</v>
      </c>
      <c r="C11" s="497"/>
      <c r="D11" s="497"/>
      <c r="E11" s="497"/>
    </row>
    <row r="12" spans="2:5" ht="15" customHeight="1">
      <c r="B12" s="498" t="s">
        <v>181</v>
      </c>
      <c r="C12" s="499">
        <f>C13+C14</f>
        <v>32897.1</v>
      </c>
      <c r="D12" s="499">
        <f>D13+D14</f>
        <v>33507</v>
      </c>
      <c r="E12" s="499">
        <f>E13+E14</f>
        <v>34073.6</v>
      </c>
    </row>
    <row r="13" spans="2:5" ht="28.5" customHeight="1">
      <c r="B13" s="140" t="s">
        <v>792</v>
      </c>
      <c r="C13" s="500">
        <v>10897.1</v>
      </c>
      <c r="D13" s="500">
        <v>11507</v>
      </c>
      <c r="E13" s="500">
        <v>12073.6</v>
      </c>
    </row>
    <row r="14" spans="2:5" ht="14.25" customHeight="1">
      <c r="B14" s="140" t="s">
        <v>793</v>
      </c>
      <c r="C14" s="500">
        <v>22000</v>
      </c>
      <c r="D14" s="500">
        <v>22000</v>
      </c>
      <c r="E14" s="500">
        <v>22000</v>
      </c>
    </row>
    <row r="15" spans="2:5" ht="15" customHeight="1">
      <c r="B15" s="498" t="s">
        <v>794</v>
      </c>
      <c r="C15" s="499">
        <f>C16</f>
        <v>32897.1</v>
      </c>
      <c r="D15" s="499">
        <f>D16</f>
        <v>33507</v>
      </c>
      <c r="E15" s="499">
        <f>E16</f>
        <v>34073.6</v>
      </c>
    </row>
    <row r="16" spans="2:5" ht="57" customHeight="1">
      <c r="B16" s="25" t="s">
        <v>795</v>
      </c>
      <c r="C16" s="500">
        <v>32897.1</v>
      </c>
      <c r="D16" s="500">
        <v>33507</v>
      </c>
      <c r="E16" s="500">
        <v>34073.6</v>
      </c>
    </row>
  </sheetData>
  <sheetProtection selectLockedCells="1" selectUnlockedCells="1"/>
  <mergeCells count="9">
    <mergeCell ref="B8:C8"/>
    <mergeCell ref="B9:B10"/>
    <mergeCell ref="C9:E9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E2" activeCellId="1" sqref="L14:N1091 E2"/>
    </sheetView>
  </sheetViews>
  <sheetFormatPr defaultColWidth="7.875" defaultRowHeight="12.75"/>
  <cols>
    <col min="1" max="1" width="5.375" style="3" customWidth="1"/>
    <col min="2" max="2" width="62.375" style="3" customWidth="1"/>
    <col min="3" max="3" width="13.875" style="487" customWidth="1"/>
    <col min="4" max="4" width="10.375" style="487" customWidth="1"/>
    <col min="5" max="5" width="11.375" style="487" customWidth="1"/>
    <col min="6" max="16384" width="7.875" style="3" customWidth="1"/>
  </cols>
  <sheetData>
    <row r="1" spans="2:8" ht="12.75" customHeight="1">
      <c r="B1" s="476"/>
      <c r="C1" s="501"/>
      <c r="D1" s="501"/>
      <c r="E1" s="69" t="s">
        <v>796</v>
      </c>
      <c r="F1" s="502"/>
      <c r="G1" s="502"/>
      <c r="H1" s="502"/>
    </row>
    <row r="2" spans="2:8" ht="12.75" customHeight="1">
      <c r="B2" s="476"/>
      <c r="C2" s="503"/>
      <c r="D2" s="503"/>
      <c r="E2" s="504" t="s">
        <v>786</v>
      </c>
      <c r="F2" s="505"/>
      <c r="G2" s="505"/>
      <c r="H2" s="505"/>
    </row>
    <row r="3" spans="2:8" ht="12.75" customHeight="1">
      <c r="B3" s="476"/>
      <c r="C3" s="503"/>
      <c r="D3" s="503"/>
      <c r="E3" s="504" t="s">
        <v>5</v>
      </c>
      <c r="F3" s="505"/>
      <c r="G3" s="505"/>
      <c r="H3" s="505"/>
    </row>
    <row r="4" spans="2:5" ht="12.75" customHeight="1">
      <c r="B4" s="522" t="s">
        <v>770</v>
      </c>
      <c r="C4" s="522"/>
      <c r="D4" s="522"/>
      <c r="E4" s="522"/>
    </row>
    <row r="5" spans="2:5" ht="12.75" customHeight="1">
      <c r="B5" s="36"/>
      <c r="C5" s="65"/>
      <c r="D5" s="65"/>
      <c r="E5" s="65"/>
    </row>
    <row r="6" spans="2:8" ht="12.75" customHeight="1">
      <c r="B6" s="559" t="s">
        <v>797</v>
      </c>
      <c r="C6" s="559"/>
      <c r="D6" s="559"/>
      <c r="E6" s="559"/>
      <c r="F6" s="489"/>
      <c r="G6" s="489"/>
      <c r="H6" s="489"/>
    </row>
    <row r="7" spans="2:8" ht="15.75" customHeight="1">
      <c r="B7" s="559"/>
      <c r="C7" s="559"/>
      <c r="D7" s="559"/>
      <c r="E7" s="559"/>
      <c r="F7" s="489"/>
      <c r="G7" s="489"/>
      <c r="H7" s="489"/>
    </row>
    <row r="8" spans="2:8" ht="14.25" customHeight="1">
      <c r="B8" s="559"/>
      <c r="C8" s="559"/>
      <c r="D8" s="559"/>
      <c r="E8" s="559"/>
      <c r="F8" s="506"/>
      <c r="G8" s="506"/>
      <c r="H8" s="506"/>
    </row>
    <row r="9" spans="2:5" ht="12.75" customHeight="1">
      <c r="B9" s="557"/>
      <c r="C9" s="557"/>
      <c r="D9" s="65"/>
      <c r="E9" s="65"/>
    </row>
    <row r="10" spans="2:5" ht="12.75" customHeight="1">
      <c r="B10" s="552"/>
      <c r="C10" s="552"/>
      <c r="D10" s="65"/>
      <c r="E10" s="6" t="s">
        <v>295</v>
      </c>
    </row>
    <row r="11" spans="2:5" ht="46.5" customHeight="1">
      <c r="B11" s="532" t="s">
        <v>798</v>
      </c>
      <c r="C11" s="532" t="s">
        <v>9</v>
      </c>
      <c r="D11" s="532"/>
      <c r="E11" s="532"/>
    </row>
    <row r="12" spans="2:5" ht="15.75" customHeight="1">
      <c r="B12" s="532"/>
      <c r="C12" s="12" t="s">
        <v>12</v>
      </c>
      <c r="D12" s="11" t="s">
        <v>13</v>
      </c>
      <c r="E12" s="11" t="s">
        <v>14</v>
      </c>
    </row>
    <row r="13" spans="2:5" ht="15.75" customHeight="1">
      <c r="B13" s="507" t="s">
        <v>799</v>
      </c>
      <c r="C13" s="26">
        <f>C14</f>
        <v>-3000</v>
      </c>
      <c r="D13" s="26">
        <f>D14</f>
        <v>0</v>
      </c>
      <c r="E13" s="26">
        <f>E14</f>
        <v>3000</v>
      </c>
    </row>
    <row r="14" spans="2:5" ht="27.75" customHeight="1">
      <c r="B14" s="508" t="s">
        <v>800</v>
      </c>
      <c r="C14" s="26">
        <f>C15+C16</f>
        <v>-3000</v>
      </c>
      <c r="D14" s="26">
        <f>D15+D19</f>
        <v>0</v>
      </c>
      <c r="E14" s="26">
        <f>E15-E19</f>
        <v>3000</v>
      </c>
    </row>
    <row r="15" spans="2:5" ht="27.75" customHeight="1">
      <c r="B15" s="20" t="s">
        <v>21</v>
      </c>
      <c r="C15" s="26"/>
      <c r="D15" s="26"/>
      <c r="E15" s="26"/>
    </row>
    <row r="16" spans="2:5" ht="27.75" customHeight="1">
      <c r="B16" s="509" t="s">
        <v>801</v>
      </c>
      <c r="C16" s="26">
        <v>-3000</v>
      </c>
      <c r="D16" s="26"/>
      <c r="E16" s="26"/>
    </row>
    <row r="17" spans="2:5" ht="27.75" customHeight="1">
      <c r="B17" s="22" t="s">
        <v>23</v>
      </c>
      <c r="C17" s="26">
        <f>C18</f>
        <v>0</v>
      </c>
      <c r="D17" s="26">
        <f>D18</f>
        <v>0</v>
      </c>
      <c r="E17" s="26">
        <f>E18+E19</f>
        <v>-3000</v>
      </c>
    </row>
    <row r="18" spans="2:5" ht="42.75">
      <c r="B18" s="23" t="s">
        <v>24</v>
      </c>
      <c r="C18" s="26"/>
      <c r="D18" s="26"/>
      <c r="E18" s="26"/>
    </row>
    <row r="19" spans="2:5" s="486" customFormat="1" ht="27.75" customHeight="1">
      <c r="B19" s="20" t="s">
        <v>801</v>
      </c>
      <c r="C19" s="26"/>
      <c r="D19" s="26"/>
      <c r="E19" s="510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8"/>
  <sheetViews>
    <sheetView zoomScale="85" zoomScaleNormal="85" zoomScalePageLayoutView="0" workbookViewId="0" topLeftCell="A1">
      <selection activeCell="B2" activeCellId="1" sqref="L14:N1091 B2"/>
    </sheetView>
  </sheetViews>
  <sheetFormatPr defaultColWidth="6.875" defaultRowHeight="12.75"/>
  <cols>
    <col min="1" max="1" width="4.375" style="3" customWidth="1"/>
    <col min="2" max="2" width="61.375" style="3" customWidth="1"/>
    <col min="3" max="3" width="14.875" style="487" customWidth="1"/>
    <col min="4" max="4" width="11.375" style="487" customWidth="1"/>
    <col min="5" max="5" width="14.875" style="487" customWidth="1"/>
    <col min="6" max="16384" width="6.875" style="3" customWidth="1"/>
  </cols>
  <sheetData>
    <row r="1" spans="2:5" ht="12.75" customHeight="1">
      <c r="B1" s="476"/>
      <c r="C1" s="544" t="s">
        <v>802</v>
      </c>
      <c r="D1" s="544"/>
      <c r="E1" s="544"/>
    </row>
    <row r="2" spans="2:5" ht="12.75" customHeight="1">
      <c r="B2" s="522" t="s">
        <v>50</v>
      </c>
      <c r="C2" s="522"/>
      <c r="D2" s="522"/>
      <c r="E2" s="522"/>
    </row>
    <row r="3" spans="2:5" ht="12.75" customHeight="1">
      <c r="B3" s="522" t="s">
        <v>5</v>
      </c>
      <c r="C3" s="522"/>
      <c r="D3" s="522"/>
      <c r="E3" s="522"/>
    </row>
    <row r="4" spans="2:8" ht="12.75" customHeight="1">
      <c r="B4" s="522" t="s">
        <v>770</v>
      </c>
      <c r="C4" s="522"/>
      <c r="D4" s="522"/>
      <c r="E4" s="522"/>
      <c r="F4" s="511"/>
      <c r="G4" s="511"/>
      <c r="H4" s="511"/>
    </row>
    <row r="5" spans="2:5" ht="12.75" customHeight="1">
      <c r="B5" s="36"/>
      <c r="C5" s="65"/>
      <c r="D5" s="65"/>
      <c r="E5" s="65"/>
    </row>
    <row r="6" spans="2:5" ht="12.75" customHeight="1">
      <c r="B6" s="527" t="s">
        <v>803</v>
      </c>
      <c r="C6" s="527"/>
      <c r="D6" s="527"/>
      <c r="E6" s="527"/>
    </row>
    <row r="7" spans="2:5" ht="12.75" customHeight="1">
      <c r="B7" s="527" t="s">
        <v>772</v>
      </c>
      <c r="C7" s="527"/>
      <c r="D7" s="527"/>
      <c r="E7" s="527"/>
    </row>
    <row r="8" spans="2:5" ht="12.75" customHeight="1">
      <c r="B8" s="552"/>
      <c r="C8" s="552"/>
      <c r="D8" s="65"/>
      <c r="E8" s="6" t="s">
        <v>295</v>
      </c>
    </row>
    <row r="9" spans="2:5" ht="46.5" customHeight="1">
      <c r="B9" s="12" t="s">
        <v>296</v>
      </c>
      <c r="C9" s="512" t="s">
        <v>12</v>
      </c>
      <c r="D9" s="512" t="s">
        <v>13</v>
      </c>
      <c r="E9" s="512" t="s">
        <v>14</v>
      </c>
    </row>
    <row r="10" spans="2:5" ht="14.25" customHeight="1">
      <c r="B10" s="513" t="s">
        <v>773</v>
      </c>
      <c r="C10" s="26"/>
      <c r="D10" s="26"/>
      <c r="E10" s="26"/>
    </row>
    <row r="11" spans="2:5" ht="14.25" customHeight="1">
      <c r="B11" s="513" t="s">
        <v>774</v>
      </c>
      <c r="C11" s="26"/>
      <c r="D11" s="26"/>
      <c r="E11" s="26"/>
    </row>
    <row r="12" spans="2:5" ht="14.25" customHeight="1">
      <c r="B12" s="513" t="s">
        <v>775</v>
      </c>
      <c r="C12" s="26"/>
      <c r="D12" s="26"/>
      <c r="E12" s="26"/>
    </row>
    <row r="13" spans="2:5" ht="14.25" customHeight="1">
      <c r="B13" s="514" t="s">
        <v>776</v>
      </c>
      <c r="C13" s="26"/>
      <c r="D13" s="26"/>
      <c r="E13" s="26"/>
    </row>
    <row r="14" spans="2:5" ht="14.25" customHeight="1">
      <c r="B14" s="513" t="s">
        <v>777</v>
      </c>
      <c r="C14" s="26"/>
      <c r="D14" s="26"/>
      <c r="E14" s="26"/>
    </row>
    <row r="15" spans="2:5" ht="14.25" customHeight="1">
      <c r="B15" s="513" t="s">
        <v>778</v>
      </c>
      <c r="C15" s="26"/>
      <c r="D15" s="26"/>
      <c r="E15" s="26"/>
    </row>
    <row r="16" spans="2:5" ht="15.75" customHeight="1">
      <c r="B16" s="513" t="s">
        <v>779</v>
      </c>
      <c r="C16" s="26"/>
      <c r="D16" s="26"/>
      <c r="E16" s="26"/>
    </row>
    <row r="17" spans="2:5" ht="15.75" customHeight="1">
      <c r="B17" s="513" t="s">
        <v>804</v>
      </c>
      <c r="C17" s="26">
        <v>500</v>
      </c>
      <c r="D17" s="26"/>
      <c r="E17" s="26"/>
    </row>
    <row r="18" spans="2:5" s="486" customFormat="1" ht="12.75" customHeight="1">
      <c r="B18" s="515" t="s">
        <v>780</v>
      </c>
      <c r="C18" s="15">
        <f>C10+C11+C12+C13+C14+C15+C16+C17</f>
        <v>500</v>
      </c>
      <c r="D18" s="15">
        <f>SUM(D10:D17)</f>
        <v>0</v>
      </c>
      <c r="E18" s="15">
        <f>SUM(E10:E17)</f>
        <v>0</v>
      </c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H34"/>
  <sheetViews>
    <sheetView zoomScale="85" zoomScaleNormal="85" zoomScalePageLayoutView="0" workbookViewId="0" topLeftCell="A1">
      <selection activeCell="B2" activeCellId="1" sqref="L14:N1091 B2"/>
    </sheetView>
  </sheetViews>
  <sheetFormatPr defaultColWidth="6.875" defaultRowHeight="12.75"/>
  <cols>
    <col min="1" max="1" width="4.375" style="3" customWidth="1"/>
    <col min="2" max="2" width="61.375" style="3" customWidth="1"/>
    <col min="3" max="3" width="14.875" style="516" customWidth="1"/>
    <col min="4" max="4" width="11.375" style="516" customWidth="1"/>
    <col min="5" max="5" width="14.875" style="516" customWidth="1"/>
    <col min="6" max="16384" width="6.875" style="3" customWidth="1"/>
  </cols>
  <sheetData>
    <row r="1" spans="2:5" ht="12.75" customHeight="1">
      <c r="B1" s="520" t="s">
        <v>805</v>
      </c>
      <c r="C1" s="520"/>
      <c r="D1" s="520"/>
      <c r="E1" s="520"/>
    </row>
    <row r="2" spans="2:5" ht="12.75" customHeight="1">
      <c r="B2" s="522" t="s">
        <v>50</v>
      </c>
      <c r="C2" s="522"/>
      <c r="D2" s="522"/>
      <c r="E2" s="522"/>
    </row>
    <row r="3" spans="2:5" ht="12.75" customHeight="1">
      <c r="B3" s="522" t="s">
        <v>5</v>
      </c>
      <c r="C3" s="522"/>
      <c r="D3" s="522"/>
      <c r="E3" s="522"/>
    </row>
    <row r="4" spans="2:8" ht="12.75" customHeight="1">
      <c r="B4" s="522" t="s">
        <v>770</v>
      </c>
      <c r="C4" s="522"/>
      <c r="D4" s="522"/>
      <c r="E4" s="522"/>
      <c r="F4" s="511"/>
      <c r="G4" s="511"/>
      <c r="H4" s="511"/>
    </row>
    <row r="5" spans="2:5" ht="12.75" customHeight="1">
      <c r="B5" s="36"/>
      <c r="C5" s="517"/>
      <c r="D5" s="517"/>
      <c r="E5" s="517"/>
    </row>
    <row r="6" spans="2:5" ht="12.75" customHeight="1">
      <c r="B6" s="560" t="s">
        <v>806</v>
      </c>
      <c r="C6" s="560"/>
      <c r="D6" s="560" t="s">
        <v>806</v>
      </c>
      <c r="E6" s="560"/>
    </row>
    <row r="7" spans="2:5" ht="12.75" customHeight="1">
      <c r="B7" s="527" t="s">
        <v>807</v>
      </c>
      <c r="C7" s="527"/>
      <c r="D7" s="527"/>
      <c r="E7" s="527"/>
    </row>
    <row r="8" spans="2:5" ht="12.75" customHeight="1">
      <c r="B8" s="552"/>
      <c r="C8" s="552"/>
      <c r="D8" s="517"/>
      <c r="E8" s="477" t="s">
        <v>295</v>
      </c>
    </row>
    <row r="9" spans="2:5" ht="46.5" customHeight="1">
      <c r="B9" s="12" t="s">
        <v>296</v>
      </c>
      <c r="C9" s="512" t="s">
        <v>12</v>
      </c>
      <c r="D9" s="512" t="s">
        <v>13</v>
      </c>
      <c r="E9" s="512" t="s">
        <v>14</v>
      </c>
    </row>
    <row r="10" spans="2:5" ht="14.25" customHeight="1">
      <c r="B10" s="513" t="s">
        <v>773</v>
      </c>
      <c r="C10" s="500"/>
      <c r="D10" s="500"/>
      <c r="E10" s="500"/>
    </row>
    <row r="11" spans="2:5" ht="14.25" customHeight="1">
      <c r="B11" s="513" t="s">
        <v>774</v>
      </c>
      <c r="C11" s="500"/>
      <c r="D11" s="500"/>
      <c r="E11" s="500"/>
    </row>
    <row r="12" spans="2:5" ht="14.25" customHeight="1">
      <c r="B12" s="513" t="s">
        <v>775</v>
      </c>
      <c r="C12" s="500"/>
      <c r="D12" s="500"/>
      <c r="E12" s="500"/>
    </row>
    <row r="13" spans="2:5" ht="14.25" customHeight="1">
      <c r="B13" s="514" t="s">
        <v>776</v>
      </c>
      <c r="C13" s="500"/>
      <c r="D13" s="500"/>
      <c r="E13" s="500"/>
    </row>
    <row r="14" spans="2:5" ht="14.25" customHeight="1">
      <c r="B14" s="513" t="s">
        <v>777</v>
      </c>
      <c r="C14" s="500"/>
      <c r="D14" s="500"/>
      <c r="E14" s="500"/>
    </row>
    <row r="15" spans="2:5" ht="14.25" customHeight="1">
      <c r="B15" s="513" t="s">
        <v>778</v>
      </c>
      <c r="C15" s="500"/>
      <c r="D15" s="500"/>
      <c r="E15" s="500"/>
    </row>
    <row r="16" spans="2:5" ht="15.75" customHeight="1">
      <c r="B16" s="513" t="s">
        <v>779</v>
      </c>
      <c r="C16" s="500"/>
      <c r="D16" s="500"/>
      <c r="E16" s="500"/>
    </row>
    <row r="17" spans="2:5" ht="15.75" customHeight="1">
      <c r="B17" s="513" t="s">
        <v>804</v>
      </c>
      <c r="C17" s="500">
        <v>1000</v>
      </c>
      <c r="D17" s="500"/>
      <c r="E17" s="500"/>
    </row>
    <row r="18" spans="2:5" s="486" customFormat="1" ht="12.75" customHeight="1">
      <c r="B18" s="515" t="s">
        <v>780</v>
      </c>
      <c r="C18" s="15">
        <f>SUM(C10:C17)</f>
        <v>1000</v>
      </c>
      <c r="D18" s="21">
        <f>SUM(D10:D17)</f>
        <v>0</v>
      </c>
      <c r="E18" s="21">
        <f>SUM(E10:E17)</f>
        <v>0</v>
      </c>
    </row>
    <row r="20" spans="2:5" ht="12.75" customHeight="1">
      <c r="B20" s="560" t="s">
        <v>806</v>
      </c>
      <c r="C20" s="560"/>
      <c r="D20" s="560" t="s">
        <v>806</v>
      </c>
      <c r="E20" s="560"/>
    </row>
    <row r="21" spans="2:5" ht="12.75" customHeight="1">
      <c r="B21" s="527" t="s">
        <v>808</v>
      </c>
      <c r="C21" s="527"/>
      <c r="D21" s="527"/>
      <c r="E21" s="527"/>
    </row>
    <row r="22" spans="2:5" ht="12.75" customHeight="1">
      <c r="B22" s="552"/>
      <c r="C22" s="552"/>
      <c r="D22" s="517"/>
      <c r="E22" s="477" t="s">
        <v>295</v>
      </c>
    </row>
    <row r="23" spans="2:5" ht="12.75" customHeight="1">
      <c r="B23" s="12" t="s">
        <v>296</v>
      </c>
      <c r="C23" s="512" t="s">
        <v>12</v>
      </c>
      <c r="D23" s="512" t="s">
        <v>13</v>
      </c>
      <c r="E23" s="512" t="s">
        <v>14</v>
      </c>
    </row>
    <row r="24" spans="2:5" ht="12.75" customHeight="1">
      <c r="B24" s="513" t="s">
        <v>773</v>
      </c>
      <c r="C24" s="500"/>
      <c r="D24" s="500"/>
      <c r="E24" s="500"/>
    </row>
    <row r="25" spans="2:5" ht="12.75" customHeight="1">
      <c r="B25" s="513" t="s">
        <v>774</v>
      </c>
      <c r="C25" s="500"/>
      <c r="D25" s="500"/>
      <c r="E25" s="500"/>
    </row>
    <row r="26" spans="2:5" ht="12.75" customHeight="1">
      <c r="B26" s="513" t="s">
        <v>775</v>
      </c>
      <c r="C26" s="500"/>
      <c r="D26" s="500"/>
      <c r="E26" s="500"/>
    </row>
    <row r="27" spans="2:5" ht="12.75" customHeight="1">
      <c r="B27" s="514" t="s">
        <v>776</v>
      </c>
      <c r="C27" s="500"/>
      <c r="D27" s="500"/>
      <c r="E27" s="500"/>
    </row>
    <row r="28" spans="2:5" ht="12.75" customHeight="1">
      <c r="B28" s="513" t="s">
        <v>777</v>
      </c>
      <c r="C28" s="500"/>
      <c r="D28" s="500"/>
      <c r="E28" s="500"/>
    </row>
    <row r="29" spans="2:5" ht="12.75" customHeight="1">
      <c r="B29" s="513" t="s">
        <v>778</v>
      </c>
      <c r="C29" s="500"/>
      <c r="D29" s="500"/>
      <c r="E29" s="500"/>
    </row>
    <row r="30" spans="2:5" ht="12.75" customHeight="1">
      <c r="B30" s="513" t="s">
        <v>779</v>
      </c>
      <c r="C30" s="500"/>
      <c r="D30" s="500"/>
      <c r="E30" s="500"/>
    </row>
    <row r="31" spans="2:5" ht="12.75" customHeight="1">
      <c r="B31" s="513" t="s">
        <v>804</v>
      </c>
      <c r="C31" s="500"/>
      <c r="D31" s="500"/>
      <c r="E31" s="500"/>
    </row>
    <row r="32" spans="2:5" ht="12.75" customHeight="1">
      <c r="B32" s="515" t="s">
        <v>780</v>
      </c>
      <c r="C32" s="15">
        <f>SUM(C24:C31)</f>
        <v>0</v>
      </c>
      <c r="D32" s="21">
        <f>SUM(D24:D31)</f>
        <v>0</v>
      </c>
      <c r="E32" s="21">
        <f>SUM(E24:E31)</f>
        <v>0</v>
      </c>
    </row>
    <row r="33" spans="2:5" ht="12.75" customHeight="1">
      <c r="B33" s="476"/>
      <c r="C33" s="517"/>
      <c r="D33" s="517"/>
      <c r="E33" s="517"/>
    </row>
    <row r="34" spans="2:5" ht="12.75" customHeight="1">
      <c r="B34" s="518"/>
      <c r="C34" s="519"/>
      <c r="D34" s="519"/>
      <c r="E34" s="519"/>
    </row>
  </sheetData>
  <sheetProtection selectLockedCells="1" selectUnlockedCells="1"/>
  <mergeCells count="10">
    <mergeCell ref="B8:C8"/>
    <mergeCell ref="B20:E20"/>
    <mergeCell ref="B21:E21"/>
    <mergeCell ref="B22:C22"/>
    <mergeCell ref="B1:E1"/>
    <mergeCell ref="B2:E2"/>
    <mergeCell ref="B3:E3"/>
    <mergeCell ref="B4:E4"/>
    <mergeCell ref="B6:E6"/>
    <mergeCell ref="B7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activeCellId="1" sqref="L14:N1091 B6"/>
    </sheetView>
  </sheetViews>
  <sheetFormatPr defaultColWidth="8.375" defaultRowHeight="12.75"/>
  <cols>
    <col min="1" max="1" width="8.375" style="29" customWidth="1"/>
    <col min="2" max="2" width="24.375" style="30" customWidth="1"/>
    <col min="3" max="3" width="59.125" style="31" customWidth="1"/>
    <col min="4" max="4" width="16.125" style="30" customWidth="1"/>
    <col min="5" max="64" width="8.375" style="29" customWidth="1"/>
  </cols>
  <sheetData>
    <row r="1" spans="1:4" ht="12.75" customHeight="1">
      <c r="A1" s="32"/>
      <c r="B1" s="33"/>
      <c r="C1" s="34"/>
      <c r="D1" s="33"/>
    </row>
    <row r="2" spans="1:5" ht="12.75" customHeight="1">
      <c r="A2" s="32"/>
      <c r="B2" s="33"/>
      <c r="C2" s="529" t="s">
        <v>49</v>
      </c>
      <c r="D2" s="529"/>
      <c r="E2" s="529"/>
    </row>
    <row r="3" spans="1:64" ht="12.75" customHeight="1">
      <c r="A3"/>
      <c r="B3" s="522" t="s">
        <v>50</v>
      </c>
      <c r="C3" s="522"/>
      <c r="D3" s="522"/>
      <c r="E3" s="522"/>
      <c r="F3"/>
      <c r="G3"/>
      <c r="H3"/>
      <c r="I3" s="3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522" t="s">
        <v>5</v>
      </c>
      <c r="C4" s="522"/>
      <c r="D4" s="522"/>
      <c r="E4" s="522"/>
      <c r="F4"/>
      <c r="G4"/>
      <c r="H4"/>
      <c r="I4" s="3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530" t="s">
        <v>51</v>
      </c>
      <c r="C5" s="530"/>
      <c r="D5" s="530"/>
      <c r="E5" s="53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2"/>
      <c r="B6" s="33"/>
      <c r="C6" s="36"/>
      <c r="D6" s="33"/>
    </row>
    <row r="7" spans="1:4" ht="12.75" customHeight="1">
      <c r="A7" s="32"/>
      <c r="B7" s="527" t="s">
        <v>52</v>
      </c>
      <c r="C7" s="527"/>
      <c r="D7" s="527"/>
    </row>
    <row r="8" spans="1:4" ht="12.75" customHeight="1">
      <c r="A8" s="32"/>
      <c r="B8" s="527" t="s">
        <v>53</v>
      </c>
      <c r="C8" s="527"/>
      <c r="D8" s="527"/>
    </row>
    <row r="9" spans="1:4" ht="12.75" customHeight="1">
      <c r="A9" s="32"/>
      <c r="B9" s="527" t="s">
        <v>54</v>
      </c>
      <c r="C9" s="527"/>
      <c r="D9" s="527"/>
    </row>
    <row r="10" spans="1:4" ht="12.75" customHeight="1">
      <c r="A10" s="32"/>
      <c r="B10" s="37"/>
      <c r="C10" s="38"/>
      <c r="D10" s="37"/>
    </row>
    <row r="11" spans="1:4" ht="89.25" customHeight="1">
      <c r="A11" s="32"/>
      <c r="B11" s="39" t="s">
        <v>55</v>
      </c>
      <c r="C11" s="40" t="s">
        <v>56</v>
      </c>
      <c r="D11" s="39" t="s">
        <v>57</v>
      </c>
    </row>
    <row r="12" spans="1:4" ht="40.5" customHeight="1">
      <c r="A12" s="32"/>
      <c r="B12" s="41" t="s">
        <v>58</v>
      </c>
      <c r="C12" s="20" t="s">
        <v>59</v>
      </c>
      <c r="D12" s="39"/>
    </row>
    <row r="13" spans="1:4" ht="54" customHeight="1">
      <c r="A13" s="32"/>
      <c r="B13" s="39" t="s">
        <v>60</v>
      </c>
      <c r="C13" s="42" t="s">
        <v>61</v>
      </c>
      <c r="D13" s="39">
        <v>100</v>
      </c>
    </row>
    <row r="14" spans="1:4" ht="27.75" customHeight="1">
      <c r="A14" s="32"/>
      <c r="B14" s="39" t="s">
        <v>62</v>
      </c>
      <c r="C14" s="20" t="s">
        <v>63</v>
      </c>
      <c r="D14" s="39">
        <v>100</v>
      </c>
    </row>
    <row r="15" spans="1:4" ht="27.75" customHeight="1">
      <c r="A15" s="32"/>
      <c r="B15" s="39" t="s">
        <v>64</v>
      </c>
      <c r="C15" s="20" t="s">
        <v>65</v>
      </c>
      <c r="D15" s="39"/>
    </row>
    <row r="16" spans="1:4" ht="40.5" customHeight="1">
      <c r="A16" s="32"/>
      <c r="B16" s="39" t="s">
        <v>66</v>
      </c>
      <c r="C16" s="20" t="s">
        <v>67</v>
      </c>
      <c r="D16" s="39">
        <v>100</v>
      </c>
    </row>
    <row r="17" spans="1:4" ht="27.75" customHeight="1">
      <c r="A17" s="32"/>
      <c r="B17" s="39" t="s">
        <v>68</v>
      </c>
      <c r="C17" s="20" t="s">
        <v>69</v>
      </c>
      <c r="D17" s="39">
        <v>100</v>
      </c>
    </row>
    <row r="18" spans="1:4" ht="21.75" customHeight="1">
      <c r="A18" s="32"/>
      <c r="B18" s="39" t="s">
        <v>70</v>
      </c>
      <c r="C18" s="20" t="s">
        <v>71</v>
      </c>
      <c r="D18" s="39"/>
    </row>
    <row r="19" spans="1:4" ht="66.75" customHeight="1">
      <c r="A19" s="32"/>
      <c r="B19" s="39" t="s">
        <v>72</v>
      </c>
      <c r="C19" s="20" t="s">
        <v>73</v>
      </c>
      <c r="D19" s="39">
        <v>100</v>
      </c>
    </row>
    <row r="20" spans="1:4" ht="54" customHeight="1">
      <c r="A20" s="32"/>
      <c r="B20" s="39" t="s">
        <v>74</v>
      </c>
      <c r="C20" s="20" t="s">
        <v>75</v>
      </c>
      <c r="D20" s="39">
        <v>100</v>
      </c>
    </row>
    <row r="21" spans="1:4" ht="23.25" customHeight="1">
      <c r="A21" s="32"/>
      <c r="B21" s="39" t="s">
        <v>76</v>
      </c>
      <c r="C21" s="20" t="s">
        <v>77</v>
      </c>
      <c r="D21" s="39"/>
    </row>
    <row r="22" spans="1:4" ht="27.75" customHeight="1">
      <c r="A22" s="32"/>
      <c r="B22" s="39" t="s">
        <v>78</v>
      </c>
      <c r="C22" s="20" t="s">
        <v>79</v>
      </c>
      <c r="D22" s="39">
        <v>100</v>
      </c>
    </row>
    <row r="23" spans="1:4" ht="26.25" customHeight="1">
      <c r="A23" s="32"/>
      <c r="B23" s="39" t="s">
        <v>80</v>
      </c>
      <c r="C23" s="20" t="s">
        <v>81</v>
      </c>
      <c r="D23" s="39">
        <v>100</v>
      </c>
    </row>
    <row r="24" spans="1:4" ht="12.75" customHeight="1">
      <c r="A24" s="32"/>
      <c r="B24" s="33"/>
      <c r="C24" s="34"/>
      <c r="D24" s="33"/>
    </row>
    <row r="25" spans="2:4" ht="12.75" customHeight="1">
      <c r="B25" s="43"/>
      <c r="C25" s="44"/>
      <c r="D25" s="43"/>
    </row>
    <row r="26" spans="2:4" ht="12.75" customHeight="1">
      <c r="B26" s="43"/>
      <c r="C26" s="44"/>
      <c r="D26" s="43"/>
    </row>
    <row r="27" spans="2:4" ht="12.75" customHeight="1">
      <c r="B27" s="43"/>
      <c r="C27" s="44"/>
      <c r="D27" s="43"/>
    </row>
    <row r="28" spans="2:4" ht="12.75" customHeight="1">
      <c r="B28" s="43"/>
      <c r="C28" s="44"/>
      <c r="D28" s="43"/>
    </row>
    <row r="29" spans="2:4" ht="12.75" customHeight="1">
      <c r="B29" s="43"/>
      <c r="C29" s="44"/>
      <c r="D29" s="43"/>
    </row>
    <row r="30" spans="2:4" ht="12.75" customHeight="1">
      <c r="B30" s="43"/>
      <c r="C30" s="44"/>
      <c r="D30" s="43"/>
    </row>
    <row r="31" spans="2:4" ht="12.75" customHeight="1">
      <c r="B31" s="43"/>
      <c r="C31" s="44"/>
      <c r="D31" s="43"/>
    </row>
    <row r="32" spans="2:4" ht="12.75" customHeight="1">
      <c r="B32" s="43"/>
      <c r="C32" s="44"/>
      <c r="D32" s="43"/>
    </row>
    <row r="33" spans="2:4" ht="12.75" customHeight="1">
      <c r="B33" s="43"/>
      <c r="C33" s="44"/>
      <c r="D33" s="43"/>
    </row>
    <row r="34" spans="2:4" ht="12.75" customHeight="1">
      <c r="B34" s="43"/>
      <c r="C34" s="44"/>
      <c r="D34" s="43"/>
    </row>
    <row r="35" spans="2:4" ht="12.75" customHeight="1">
      <c r="B35" s="43"/>
      <c r="C35" s="44"/>
      <c r="D35" s="43"/>
    </row>
    <row r="36" spans="2:4" ht="12.75" customHeight="1">
      <c r="B36" s="43"/>
      <c r="C36" s="44"/>
      <c r="D36" s="43"/>
    </row>
    <row r="37" spans="2:4" ht="12.75" customHeight="1">
      <c r="B37" s="43"/>
      <c r="C37" s="44"/>
      <c r="D37" s="43"/>
    </row>
    <row r="38" spans="2:4" ht="12.75" customHeight="1">
      <c r="B38" s="43"/>
      <c r="C38" s="44"/>
      <c r="D38" s="43"/>
    </row>
    <row r="39" spans="2:4" ht="12.75" customHeight="1">
      <c r="B39" s="43"/>
      <c r="C39" s="44"/>
      <c r="D39" s="43"/>
    </row>
    <row r="40" spans="2:4" ht="12.75" customHeight="1">
      <c r="B40" s="43"/>
      <c r="C40" s="44"/>
      <c r="D40" s="43"/>
    </row>
    <row r="41" spans="2:4" ht="12.75" customHeight="1">
      <c r="B41" s="43"/>
      <c r="C41" s="44"/>
      <c r="D41" s="43"/>
    </row>
    <row r="42" spans="2:4" ht="12.75" customHeight="1">
      <c r="B42" s="43"/>
      <c r="C42" s="44"/>
      <c r="D42" s="43"/>
    </row>
    <row r="43" spans="2:4" ht="12.75" customHeight="1">
      <c r="B43" s="43"/>
      <c r="C43" s="44"/>
      <c r="D43" s="43"/>
    </row>
    <row r="44" spans="2:4" ht="12.75" customHeight="1">
      <c r="B44" s="43"/>
      <c r="C44" s="44"/>
      <c r="D44" s="43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activeCellId="1" sqref="L14:N1091 J13"/>
    </sheetView>
  </sheetViews>
  <sheetFormatPr defaultColWidth="8.375" defaultRowHeight="12.75"/>
  <cols>
    <col min="1" max="1" width="26.625" style="45" customWidth="1"/>
    <col min="2" max="2" width="82.125" style="46" customWidth="1"/>
    <col min="3" max="3" width="9.125" style="45" customWidth="1"/>
    <col min="4" max="4" width="10.75390625" style="45" customWidth="1"/>
    <col min="5" max="5" width="8.875" style="45" customWidth="1"/>
    <col min="6" max="6" width="9.75390625" style="45" customWidth="1"/>
    <col min="7" max="7" width="8.75390625" style="45" customWidth="1"/>
  </cols>
  <sheetData>
    <row r="1" spans="1:7" ht="12.75" customHeight="1">
      <c r="A1" s="4"/>
      <c r="B1" s="10"/>
      <c r="C1" s="4"/>
      <c r="D1" s="4"/>
      <c r="E1" s="4"/>
      <c r="F1" s="4"/>
      <c r="G1" s="4"/>
    </row>
    <row r="2" spans="1:7" ht="12.75" customHeight="1">
      <c r="A2" s="4"/>
      <c r="B2" s="520" t="s">
        <v>82</v>
      </c>
      <c r="C2" s="520"/>
      <c r="D2" s="520"/>
      <c r="E2" s="520"/>
      <c r="F2" s="520"/>
      <c r="G2" s="520"/>
    </row>
    <row r="3" spans="1:7" ht="12.75" customHeight="1">
      <c r="A3" s="531" t="s">
        <v>50</v>
      </c>
      <c r="B3" s="531"/>
      <c r="C3" s="531"/>
      <c r="D3" s="531"/>
      <c r="E3" s="531"/>
      <c r="F3" s="531"/>
      <c r="G3" s="531"/>
    </row>
    <row r="4" spans="1:7" ht="12.75" customHeight="1">
      <c r="A4" s="531" t="s">
        <v>5</v>
      </c>
      <c r="B4" s="531"/>
      <c r="C4" s="531"/>
      <c r="D4" s="531"/>
      <c r="E4" s="531"/>
      <c r="F4" s="531"/>
      <c r="G4" s="531"/>
    </row>
    <row r="5" spans="1:7" ht="14.25" customHeight="1">
      <c r="A5" s="531" t="s">
        <v>83</v>
      </c>
      <c r="B5" s="531"/>
      <c r="C5" s="531"/>
      <c r="D5" s="531"/>
      <c r="E5" s="531"/>
      <c r="F5" s="531"/>
      <c r="G5" s="531"/>
    </row>
    <row r="6" spans="1:7" ht="12.75" customHeight="1">
      <c r="A6" s="4"/>
      <c r="B6" s="36"/>
      <c r="C6" s="4"/>
      <c r="D6" s="4"/>
      <c r="E6" s="4"/>
      <c r="F6" s="4"/>
      <c r="G6" s="4"/>
    </row>
    <row r="7" spans="1:7" ht="12.75" customHeight="1">
      <c r="A7" s="527" t="s">
        <v>84</v>
      </c>
      <c r="B7" s="527"/>
      <c r="C7" s="527"/>
      <c r="D7" s="527"/>
      <c r="E7" s="527"/>
      <c r="F7" s="527"/>
      <c r="G7" s="527"/>
    </row>
    <row r="8" spans="1:7" ht="12.75" customHeight="1">
      <c r="A8" s="527" t="s">
        <v>85</v>
      </c>
      <c r="B8" s="527"/>
      <c r="C8" s="527"/>
      <c r="D8" s="527"/>
      <c r="E8" s="527"/>
      <c r="F8" s="527"/>
      <c r="G8" s="527"/>
    </row>
    <row r="9" spans="1:7" ht="12.75" customHeight="1">
      <c r="A9" s="4"/>
      <c r="B9" s="10"/>
      <c r="C9" s="4"/>
      <c r="D9" s="4"/>
      <c r="E9" s="4"/>
      <c r="F9" s="4"/>
      <c r="G9" s="4"/>
    </row>
    <row r="10" spans="1:7" ht="12.75" customHeight="1">
      <c r="A10" s="532" t="s">
        <v>86</v>
      </c>
      <c r="B10" s="533" t="s">
        <v>56</v>
      </c>
      <c r="C10" s="532" t="s">
        <v>87</v>
      </c>
      <c r="D10" s="532"/>
      <c r="E10" s="532"/>
      <c r="F10" s="532"/>
      <c r="G10" s="532"/>
    </row>
    <row r="11" spans="1:7" ht="27.75" customHeight="1">
      <c r="A11" s="532"/>
      <c r="B11" s="533"/>
      <c r="C11" s="532" t="s">
        <v>88</v>
      </c>
      <c r="D11" s="534" t="s">
        <v>89</v>
      </c>
      <c r="E11" s="534"/>
      <c r="F11" s="534" t="s">
        <v>90</v>
      </c>
      <c r="G11" s="534"/>
    </row>
    <row r="12" spans="1:7" ht="54" customHeight="1">
      <c r="A12" s="532"/>
      <c r="B12" s="533"/>
      <c r="C12" s="532"/>
      <c r="D12" s="39" t="s">
        <v>91</v>
      </c>
      <c r="E12" s="39" t="s">
        <v>92</v>
      </c>
      <c r="F12" s="39" t="s">
        <v>91</v>
      </c>
      <c r="G12" s="39" t="s">
        <v>92</v>
      </c>
    </row>
    <row r="13" spans="1:7" ht="54" customHeight="1">
      <c r="A13" s="39" t="s">
        <v>93</v>
      </c>
      <c r="B13" s="20" t="s">
        <v>94</v>
      </c>
      <c r="C13" s="39">
        <v>70</v>
      </c>
      <c r="D13" s="39">
        <v>60</v>
      </c>
      <c r="E13" s="39">
        <v>68</v>
      </c>
      <c r="F13" s="39">
        <v>10</v>
      </c>
      <c r="G13" s="41">
        <v>2</v>
      </c>
    </row>
    <row r="14" spans="1:7" ht="54" customHeight="1">
      <c r="A14" s="39" t="s">
        <v>95</v>
      </c>
      <c r="B14" s="20" t="s">
        <v>94</v>
      </c>
      <c r="C14" s="39">
        <v>70</v>
      </c>
      <c r="D14" s="39">
        <v>60</v>
      </c>
      <c r="E14" s="39">
        <v>68</v>
      </c>
      <c r="F14" s="39">
        <v>10</v>
      </c>
      <c r="G14" s="41">
        <v>2</v>
      </c>
    </row>
    <row r="15" spans="1:7" ht="28.5" customHeight="1">
      <c r="A15" s="47" t="s">
        <v>96</v>
      </c>
      <c r="B15" s="48" t="s">
        <v>97</v>
      </c>
      <c r="C15" s="39">
        <v>70</v>
      </c>
      <c r="D15" s="39">
        <v>60</v>
      </c>
      <c r="E15" s="39">
        <v>68</v>
      </c>
      <c r="F15" s="39">
        <v>10</v>
      </c>
      <c r="G15" s="41">
        <v>2</v>
      </c>
    </row>
    <row r="16" spans="1:7" ht="79.5" customHeight="1">
      <c r="A16" s="49" t="s">
        <v>98</v>
      </c>
      <c r="B16" s="50" t="s">
        <v>99</v>
      </c>
      <c r="C16" s="39">
        <v>70</v>
      </c>
      <c r="D16" s="39">
        <v>60</v>
      </c>
      <c r="E16" s="39">
        <v>68</v>
      </c>
      <c r="F16" s="39">
        <v>10</v>
      </c>
      <c r="G16" s="41">
        <v>2</v>
      </c>
    </row>
    <row r="17" spans="1:7" ht="54" customHeight="1">
      <c r="A17" s="51" t="s">
        <v>100</v>
      </c>
      <c r="B17" s="50" t="s">
        <v>101</v>
      </c>
      <c r="C17" s="39">
        <v>70</v>
      </c>
      <c r="D17" s="39">
        <v>60</v>
      </c>
      <c r="E17" s="39">
        <v>68</v>
      </c>
      <c r="F17" s="39">
        <v>10</v>
      </c>
      <c r="G17" s="41">
        <v>2</v>
      </c>
    </row>
    <row r="18" spans="1:7" ht="54" customHeight="1">
      <c r="A18" s="39" t="s">
        <v>102</v>
      </c>
      <c r="B18" s="20" t="s">
        <v>103</v>
      </c>
      <c r="C18" s="39">
        <f>D18+F18</f>
        <v>3.1710100000000003</v>
      </c>
      <c r="D18" s="52">
        <v>2.99366</v>
      </c>
      <c r="E18" s="39"/>
      <c r="F18" s="52">
        <v>0.17735</v>
      </c>
      <c r="G18" s="41"/>
    </row>
    <row r="19" spans="1:7" ht="54" customHeight="1">
      <c r="A19" s="39" t="s">
        <v>104</v>
      </c>
      <c r="B19" s="42" t="s">
        <v>105</v>
      </c>
      <c r="C19" s="39">
        <f>D19+F19</f>
        <v>3.1710100000000003</v>
      </c>
      <c r="D19" s="52">
        <v>2.99366</v>
      </c>
      <c r="E19" s="39"/>
      <c r="F19" s="52">
        <v>0.17735</v>
      </c>
      <c r="G19" s="41"/>
    </row>
    <row r="20" spans="1:7" ht="54" customHeight="1">
      <c r="A20" s="39" t="s">
        <v>106</v>
      </c>
      <c r="B20" s="20" t="s">
        <v>107</v>
      </c>
      <c r="C20" s="39">
        <f>D20+F20</f>
        <v>3.1710100000000003</v>
      </c>
      <c r="D20" s="52">
        <v>2.99366</v>
      </c>
      <c r="E20" s="39"/>
      <c r="F20" s="52">
        <v>0.17735</v>
      </c>
      <c r="G20" s="41"/>
    </row>
    <row r="21" spans="1:7" ht="54" customHeight="1">
      <c r="A21" s="39" t="s">
        <v>108</v>
      </c>
      <c r="B21" s="20" t="s">
        <v>109</v>
      </c>
      <c r="C21" s="39">
        <f>D21+F21</f>
        <v>3.1710100000000003</v>
      </c>
      <c r="D21" s="52">
        <v>2.99366</v>
      </c>
      <c r="E21" s="39"/>
      <c r="F21" s="52">
        <v>0.17735</v>
      </c>
      <c r="G21" s="41"/>
    </row>
    <row r="22" spans="1:7" ht="15.75" customHeight="1">
      <c r="A22" s="19" t="s">
        <v>110</v>
      </c>
      <c r="B22" s="20" t="s">
        <v>111</v>
      </c>
      <c r="C22" s="39">
        <f>D22+F22</f>
        <v>100</v>
      </c>
      <c r="D22" s="534">
        <v>100</v>
      </c>
      <c r="E22" s="534"/>
      <c r="F22" s="534"/>
      <c r="G22" s="534"/>
    </row>
    <row r="23" spans="1:7" ht="17.25" customHeight="1">
      <c r="A23" s="19" t="s">
        <v>112</v>
      </c>
      <c r="B23" s="20" t="s">
        <v>113</v>
      </c>
      <c r="C23" s="39">
        <v>100</v>
      </c>
      <c r="D23" s="53">
        <v>50</v>
      </c>
      <c r="E23" s="53">
        <v>70</v>
      </c>
      <c r="F23" s="53">
        <v>50</v>
      </c>
      <c r="G23" s="41">
        <v>30</v>
      </c>
    </row>
    <row r="24" spans="1:7" ht="27.75" customHeight="1">
      <c r="A24" s="54" t="s">
        <v>114</v>
      </c>
      <c r="B24" s="55" t="s">
        <v>115</v>
      </c>
      <c r="C24" s="39">
        <f>D24+F24</f>
        <v>100</v>
      </c>
      <c r="D24" s="534">
        <v>100</v>
      </c>
      <c r="E24" s="534"/>
      <c r="F24" s="39"/>
      <c r="G24" s="39"/>
    </row>
    <row r="25" spans="1:7" ht="39.75" customHeight="1">
      <c r="A25" s="19" t="s">
        <v>116</v>
      </c>
      <c r="B25" s="20" t="s">
        <v>117</v>
      </c>
      <c r="C25" s="39">
        <v>100</v>
      </c>
      <c r="D25" s="535"/>
      <c r="E25" s="535"/>
      <c r="F25" s="535">
        <v>100</v>
      </c>
      <c r="G25" s="535"/>
    </row>
    <row r="26" spans="1:7" ht="27.75" customHeight="1">
      <c r="A26" s="19" t="s">
        <v>118</v>
      </c>
      <c r="B26" s="20" t="s">
        <v>119</v>
      </c>
      <c r="C26" s="39">
        <v>100</v>
      </c>
      <c r="D26" s="535"/>
      <c r="E26" s="535"/>
      <c r="F26" s="535">
        <v>100</v>
      </c>
      <c r="G26" s="535"/>
    </row>
    <row r="27" spans="1:7" ht="27.75" customHeight="1">
      <c r="A27" s="19" t="s">
        <v>120</v>
      </c>
      <c r="B27" s="20" t="s">
        <v>121</v>
      </c>
      <c r="C27" s="39">
        <v>100</v>
      </c>
      <c r="D27" s="535"/>
      <c r="E27" s="535"/>
      <c r="F27" s="535">
        <v>100</v>
      </c>
      <c r="G27" s="535"/>
    </row>
    <row r="28" spans="1:7" ht="27.75" customHeight="1">
      <c r="A28" s="19" t="s">
        <v>122</v>
      </c>
      <c r="B28" s="20" t="s">
        <v>123</v>
      </c>
      <c r="C28" s="39">
        <v>100</v>
      </c>
      <c r="D28" s="535"/>
      <c r="E28" s="535"/>
      <c r="F28" s="535">
        <v>100</v>
      </c>
      <c r="G28" s="535"/>
    </row>
    <row r="29" spans="1:7" ht="27.75" customHeight="1">
      <c r="A29" s="19" t="s">
        <v>124</v>
      </c>
      <c r="B29" s="20" t="s">
        <v>125</v>
      </c>
      <c r="C29" s="39">
        <v>100</v>
      </c>
      <c r="D29" s="535"/>
      <c r="E29" s="535"/>
      <c r="F29" s="535">
        <v>100</v>
      </c>
      <c r="G29" s="535"/>
    </row>
    <row r="30" spans="1:7" ht="27.75" customHeight="1">
      <c r="A30" s="19" t="s">
        <v>126</v>
      </c>
      <c r="B30" s="20" t="s">
        <v>127</v>
      </c>
      <c r="C30" s="39">
        <v>100</v>
      </c>
      <c r="D30" s="535"/>
      <c r="E30" s="535"/>
      <c r="F30" s="535">
        <v>100</v>
      </c>
      <c r="G30" s="535"/>
    </row>
    <row r="31" spans="1:7" ht="40.5" customHeight="1">
      <c r="A31" s="19" t="s">
        <v>128</v>
      </c>
      <c r="B31" s="20" t="s">
        <v>129</v>
      </c>
      <c r="C31" s="39">
        <v>100</v>
      </c>
      <c r="D31" s="535">
        <v>100</v>
      </c>
      <c r="E31" s="535"/>
      <c r="F31" s="535"/>
      <c r="G31" s="535"/>
    </row>
    <row r="32" spans="1:7" ht="54" customHeight="1">
      <c r="A32" s="19" t="s">
        <v>130</v>
      </c>
      <c r="B32" s="20" t="s">
        <v>131</v>
      </c>
      <c r="C32" s="39">
        <v>100</v>
      </c>
      <c r="D32" s="535"/>
      <c r="E32" s="535"/>
      <c r="F32" s="535">
        <v>100</v>
      </c>
      <c r="G32" s="535"/>
    </row>
    <row r="33" spans="1:7" ht="40.5" customHeight="1">
      <c r="A33" s="19" t="s">
        <v>132</v>
      </c>
      <c r="B33" s="20" t="s">
        <v>133</v>
      </c>
      <c r="C33" s="39">
        <v>100</v>
      </c>
      <c r="D33" s="535">
        <v>100</v>
      </c>
      <c r="E33" s="535"/>
      <c r="F33" s="535"/>
      <c r="G33" s="535"/>
    </row>
    <row r="34" spans="1:7" ht="66.75" customHeight="1">
      <c r="A34" s="19" t="s">
        <v>134</v>
      </c>
      <c r="B34" s="20" t="s">
        <v>135</v>
      </c>
      <c r="C34" s="39">
        <v>100</v>
      </c>
      <c r="D34" s="535">
        <v>100</v>
      </c>
      <c r="E34" s="535"/>
      <c r="F34" s="535"/>
      <c r="G34" s="535"/>
    </row>
    <row r="35" spans="1:7" ht="54" customHeight="1">
      <c r="A35" s="39" t="s">
        <v>136</v>
      </c>
      <c r="B35" s="20" t="s">
        <v>137</v>
      </c>
      <c r="C35" s="39">
        <v>100</v>
      </c>
      <c r="D35" s="535">
        <v>50</v>
      </c>
      <c r="E35" s="535"/>
      <c r="F35" s="535">
        <v>50</v>
      </c>
      <c r="G35" s="535"/>
    </row>
    <row r="36" spans="1:7" ht="54" customHeight="1">
      <c r="A36" s="19" t="s">
        <v>138</v>
      </c>
      <c r="B36" s="20" t="s">
        <v>139</v>
      </c>
      <c r="C36" s="39">
        <v>100</v>
      </c>
      <c r="D36" s="535"/>
      <c r="E36" s="535"/>
      <c r="F36" s="535">
        <v>100</v>
      </c>
      <c r="G36" s="535"/>
    </row>
    <row r="37" spans="1:7" ht="54" customHeight="1">
      <c r="A37" s="39" t="s">
        <v>140</v>
      </c>
      <c r="B37" s="20" t="s">
        <v>141</v>
      </c>
      <c r="C37" s="39">
        <v>100</v>
      </c>
      <c r="D37" s="535"/>
      <c r="E37" s="535"/>
      <c r="F37" s="535">
        <v>100</v>
      </c>
      <c r="G37" s="535"/>
    </row>
    <row r="38" spans="1:7" ht="40.5" customHeight="1">
      <c r="A38" s="19" t="s">
        <v>142</v>
      </c>
      <c r="B38" s="20" t="s">
        <v>143</v>
      </c>
      <c r="C38" s="39">
        <v>100</v>
      </c>
      <c r="D38" s="535">
        <v>100</v>
      </c>
      <c r="E38" s="535"/>
      <c r="F38" s="535"/>
      <c r="G38" s="535"/>
    </row>
    <row r="39" spans="1:7" ht="40.5" customHeight="1">
      <c r="A39" s="19" t="s">
        <v>144</v>
      </c>
      <c r="B39" s="20" t="s">
        <v>145</v>
      </c>
      <c r="C39" s="39">
        <v>100</v>
      </c>
      <c r="D39" s="535"/>
      <c r="E39" s="535"/>
      <c r="F39" s="535">
        <v>100</v>
      </c>
      <c r="G39" s="535"/>
    </row>
    <row r="40" spans="1:7" ht="40.5" customHeight="1">
      <c r="A40" s="39" t="s">
        <v>146</v>
      </c>
      <c r="B40" s="20" t="s">
        <v>147</v>
      </c>
      <c r="C40" s="39">
        <v>100</v>
      </c>
      <c r="D40" s="535"/>
      <c r="E40" s="535"/>
      <c r="F40" s="535">
        <v>100</v>
      </c>
      <c r="G40" s="535"/>
    </row>
    <row r="41" spans="1:7" ht="40.5" customHeight="1">
      <c r="A41" s="19" t="s">
        <v>148</v>
      </c>
      <c r="B41" s="20" t="s">
        <v>149</v>
      </c>
      <c r="C41" s="39">
        <v>100</v>
      </c>
      <c r="D41" s="535">
        <v>100</v>
      </c>
      <c r="E41" s="535"/>
      <c r="F41" s="535"/>
      <c r="G41" s="535"/>
    </row>
    <row r="42" spans="1:7" ht="12.75" customHeight="1">
      <c r="A42" s="19" t="s">
        <v>150</v>
      </c>
      <c r="B42" s="20" t="s">
        <v>151</v>
      </c>
      <c r="C42" s="39">
        <v>100</v>
      </c>
      <c r="D42" s="535">
        <v>100</v>
      </c>
      <c r="E42" s="535"/>
      <c r="F42" s="535"/>
      <c r="G42" s="535"/>
    </row>
    <row r="43" spans="1:7" ht="15.75" customHeight="1">
      <c r="A43" s="4" t="s">
        <v>152</v>
      </c>
      <c r="B43" s="10" t="s">
        <v>69</v>
      </c>
      <c r="C43" s="39">
        <v>100</v>
      </c>
      <c r="D43" s="535">
        <v>100</v>
      </c>
      <c r="E43" s="535"/>
      <c r="F43" s="41"/>
      <c r="G43" s="41"/>
    </row>
    <row r="44" spans="1:7" ht="66.75" customHeight="1">
      <c r="A44" s="19" t="s">
        <v>153</v>
      </c>
      <c r="B44" s="20" t="s">
        <v>154</v>
      </c>
      <c r="C44" s="39">
        <v>100</v>
      </c>
      <c r="D44" s="535">
        <v>100</v>
      </c>
      <c r="E44" s="535"/>
      <c r="F44" s="535"/>
      <c r="G44" s="535"/>
    </row>
    <row r="45" spans="1:7" ht="40.5" customHeight="1">
      <c r="A45" s="19" t="s">
        <v>155</v>
      </c>
      <c r="B45" s="20" t="s">
        <v>156</v>
      </c>
      <c r="C45" s="39">
        <v>100</v>
      </c>
      <c r="D45" s="535">
        <v>100</v>
      </c>
      <c r="E45" s="535"/>
      <c r="F45" s="535"/>
      <c r="G45" s="535"/>
    </row>
    <row r="46" spans="1:7" ht="27.75" customHeight="1">
      <c r="A46" s="39" t="s">
        <v>157</v>
      </c>
      <c r="B46" s="20" t="s">
        <v>158</v>
      </c>
      <c r="C46" s="39">
        <v>100</v>
      </c>
      <c r="D46" s="535">
        <v>50</v>
      </c>
      <c r="E46" s="535"/>
      <c r="F46" s="535">
        <v>50</v>
      </c>
      <c r="G46" s="535"/>
    </row>
    <row r="47" spans="1:7" ht="54" customHeight="1">
      <c r="A47" s="56" t="s">
        <v>159</v>
      </c>
      <c r="B47" s="57" t="s">
        <v>160</v>
      </c>
      <c r="C47" s="39">
        <v>100</v>
      </c>
      <c r="D47" s="535">
        <v>100</v>
      </c>
      <c r="E47" s="535"/>
      <c r="F47" s="535"/>
      <c r="G47" s="535"/>
    </row>
    <row r="48" spans="1:7" ht="54" customHeight="1">
      <c r="A48" s="58" t="s">
        <v>161</v>
      </c>
      <c r="B48" s="59" t="s">
        <v>162</v>
      </c>
      <c r="C48" s="39">
        <v>100</v>
      </c>
      <c r="D48" s="535">
        <v>100</v>
      </c>
      <c r="E48" s="535"/>
      <c r="F48" s="535"/>
      <c r="G48" s="535"/>
    </row>
    <row r="49" spans="1:7" ht="54" customHeight="1">
      <c r="A49" s="58" t="s">
        <v>163</v>
      </c>
      <c r="B49" s="59" t="s">
        <v>164</v>
      </c>
      <c r="C49" s="39">
        <v>100</v>
      </c>
      <c r="D49" s="535">
        <v>100</v>
      </c>
      <c r="E49" s="535"/>
      <c r="F49" s="535"/>
      <c r="G49" s="535"/>
    </row>
    <row r="50" spans="1:7" ht="54" customHeight="1">
      <c r="A50" s="58" t="s">
        <v>165</v>
      </c>
      <c r="B50" s="59" t="s">
        <v>166</v>
      </c>
      <c r="C50" s="39">
        <v>100</v>
      </c>
      <c r="D50" s="535">
        <v>100</v>
      </c>
      <c r="E50" s="535"/>
      <c r="F50" s="535"/>
      <c r="G50" s="535"/>
    </row>
    <row r="51" spans="1:7" ht="40.5" customHeight="1">
      <c r="A51" s="58" t="s">
        <v>167</v>
      </c>
      <c r="B51" s="59" t="s">
        <v>168</v>
      </c>
      <c r="C51" s="39">
        <v>100</v>
      </c>
      <c r="D51" s="535">
        <v>100</v>
      </c>
      <c r="E51" s="535"/>
      <c r="F51" s="535"/>
      <c r="G51" s="535"/>
    </row>
    <row r="52" spans="1:7" ht="91.5" customHeight="1">
      <c r="A52" s="58" t="s">
        <v>169</v>
      </c>
      <c r="B52" s="59" t="s">
        <v>170</v>
      </c>
      <c r="C52" s="39">
        <v>100</v>
      </c>
      <c r="D52" s="535">
        <v>100</v>
      </c>
      <c r="E52" s="535"/>
      <c r="F52" s="535"/>
      <c r="G52" s="535"/>
    </row>
    <row r="53" spans="1:7" ht="54" customHeight="1">
      <c r="A53" s="58" t="s">
        <v>171</v>
      </c>
      <c r="B53" s="59" t="s">
        <v>172</v>
      </c>
      <c r="C53" s="39">
        <v>100</v>
      </c>
      <c r="D53" s="535">
        <v>100</v>
      </c>
      <c r="E53" s="535"/>
      <c r="F53" s="41"/>
      <c r="G53" s="41"/>
    </row>
    <row r="54" spans="1:7" ht="66" customHeight="1">
      <c r="A54" s="58" t="s">
        <v>173</v>
      </c>
      <c r="B54" s="59" t="s">
        <v>174</v>
      </c>
      <c r="C54" s="39">
        <v>100</v>
      </c>
      <c r="D54" s="535">
        <v>100</v>
      </c>
      <c r="E54" s="535"/>
      <c r="F54" s="41"/>
      <c r="G54" s="41"/>
    </row>
    <row r="55" spans="1:7" ht="20.25" customHeight="1">
      <c r="A55" s="39" t="s">
        <v>175</v>
      </c>
      <c r="B55" s="20" t="s">
        <v>79</v>
      </c>
      <c r="C55" s="39">
        <v>100</v>
      </c>
      <c r="D55" s="535">
        <v>100</v>
      </c>
      <c r="E55" s="535"/>
      <c r="F55" s="535"/>
      <c r="G55" s="535"/>
    </row>
    <row r="56" spans="1:7" ht="24.75" customHeight="1">
      <c r="A56" s="39" t="s">
        <v>80</v>
      </c>
      <c r="B56" s="20" t="s">
        <v>81</v>
      </c>
      <c r="C56" s="39">
        <v>100</v>
      </c>
      <c r="D56" s="535">
        <v>100</v>
      </c>
      <c r="E56" s="535"/>
      <c r="F56" s="535"/>
      <c r="G56" s="535"/>
    </row>
    <row r="57" spans="1:3" ht="12.75" customHeight="1">
      <c r="A57" s="60"/>
      <c r="B57" s="61"/>
      <c r="C57" s="62"/>
    </row>
    <row r="58" spans="1:3" ht="12.75" customHeight="1">
      <c r="A58" s="60"/>
      <c r="B58" s="61"/>
      <c r="C58" s="62"/>
    </row>
    <row r="59" spans="1:3" ht="12.75" customHeight="1">
      <c r="A59" s="536" t="s">
        <v>176</v>
      </c>
      <c r="B59" s="536"/>
      <c r="C59" s="62"/>
    </row>
  </sheetData>
  <sheetProtection selectLockedCells="1" selectUnlockedCells="1"/>
  <mergeCells count="77"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3:E43"/>
    <mergeCell ref="D44:E44"/>
    <mergeCell ref="F44:G44"/>
    <mergeCell ref="D45:E45"/>
    <mergeCell ref="F45:G45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2:E22"/>
    <mergeCell ref="F22:G22"/>
    <mergeCell ref="D24:E24"/>
    <mergeCell ref="D25:E25"/>
    <mergeCell ref="F25:G25"/>
    <mergeCell ref="D26:E26"/>
    <mergeCell ref="F26:G26"/>
    <mergeCell ref="A10:A12"/>
    <mergeCell ref="B10:B12"/>
    <mergeCell ref="C10:G10"/>
    <mergeCell ref="C11:C12"/>
    <mergeCell ref="D11:E11"/>
    <mergeCell ref="F11:G11"/>
    <mergeCell ref="B2:G2"/>
    <mergeCell ref="A3:G3"/>
    <mergeCell ref="A4:G4"/>
    <mergeCell ref="A5:G5"/>
    <mergeCell ref="A7:G7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206"/>
  <sheetViews>
    <sheetView zoomScale="85" zoomScaleNormal="85" zoomScalePageLayoutView="0" workbookViewId="0" topLeftCell="A75">
      <selection activeCell="B4" activeCellId="1" sqref="L14:N1091 B4:E4"/>
    </sheetView>
  </sheetViews>
  <sheetFormatPr defaultColWidth="7.375" defaultRowHeight="12.75"/>
  <cols>
    <col min="1" max="1" width="27.375" style="63" customWidth="1"/>
    <col min="2" max="2" width="87.375" style="36" customWidth="1"/>
    <col min="3" max="3" width="14.375" style="64" customWidth="1"/>
    <col min="4" max="4" width="14.375" style="65" customWidth="1"/>
    <col min="5" max="5" width="15.375" style="65" customWidth="1"/>
    <col min="6" max="6" width="7.375" style="63" customWidth="1"/>
    <col min="7" max="7" width="16.375" style="63" customWidth="1"/>
    <col min="8" max="9" width="10.375" style="63" customWidth="1"/>
    <col min="10" max="10" width="8.875" style="63" customWidth="1"/>
    <col min="11" max="16384" width="7.375" style="63" customWidth="1"/>
  </cols>
  <sheetData>
    <row r="1" spans="1:5" ht="12.75" customHeight="1">
      <c r="A1" s="66"/>
      <c r="B1" s="5"/>
      <c r="C1" s="6"/>
      <c r="D1" s="520" t="s">
        <v>177</v>
      </c>
      <c r="E1" s="520"/>
    </row>
    <row r="2" spans="1:5" ht="12.75" customHeight="1">
      <c r="A2" s="66"/>
      <c r="B2" s="521" t="s">
        <v>1</v>
      </c>
      <c r="C2" s="521"/>
      <c r="D2" s="521"/>
      <c r="E2" s="521"/>
    </row>
    <row r="3" spans="1:5" ht="12.75" customHeight="1">
      <c r="A3" s="66"/>
      <c r="B3" s="521" t="s">
        <v>2</v>
      </c>
      <c r="C3" s="521"/>
      <c r="D3" s="521"/>
      <c r="E3" s="521"/>
    </row>
    <row r="4" spans="1:5" ht="12.75" customHeight="1">
      <c r="A4" s="66"/>
      <c r="B4" s="522" t="s">
        <v>178</v>
      </c>
      <c r="C4" s="522"/>
      <c r="D4" s="522"/>
      <c r="E4" s="522"/>
    </row>
    <row r="5" spans="1:5" ht="12.75" customHeight="1">
      <c r="A5" s="66"/>
      <c r="B5" s="5"/>
      <c r="C5" s="6"/>
      <c r="D5" s="7"/>
      <c r="E5" s="7"/>
    </row>
    <row r="6" spans="1:5" ht="12.75" customHeight="1">
      <c r="A6" s="66"/>
      <c r="B6" s="5"/>
      <c r="C6" s="6"/>
      <c r="D6" s="520" t="s">
        <v>179</v>
      </c>
      <c r="E6" s="520"/>
    </row>
    <row r="7" spans="1:5" ht="12.75" customHeight="1">
      <c r="A7" s="66"/>
      <c r="B7" s="521" t="s">
        <v>1</v>
      </c>
      <c r="C7" s="521"/>
      <c r="D7" s="521"/>
      <c r="E7" s="521"/>
    </row>
    <row r="8" spans="1:5" ht="12.75" customHeight="1">
      <c r="A8" s="66"/>
      <c r="B8" s="521" t="s">
        <v>2</v>
      </c>
      <c r="C8" s="521"/>
      <c r="D8" s="521"/>
      <c r="E8" s="521"/>
    </row>
    <row r="9" spans="1:5" ht="12.75" customHeight="1">
      <c r="A9" s="66"/>
      <c r="B9" s="522" t="s">
        <v>6</v>
      </c>
      <c r="C9" s="522"/>
      <c r="D9" s="522"/>
      <c r="E9" s="522"/>
    </row>
    <row r="10" spans="1:5" ht="12.75" customHeight="1">
      <c r="A10" s="66"/>
      <c r="B10" s="67"/>
      <c r="C10" s="68"/>
      <c r="E10" s="69"/>
    </row>
    <row r="11" ht="14.25" customHeight="1">
      <c r="A11" s="66"/>
    </row>
    <row r="12" spans="1:5" ht="14.25" customHeight="1">
      <c r="A12" s="537" t="s">
        <v>180</v>
      </c>
      <c r="B12" s="537"/>
      <c r="C12" s="537"/>
      <c r="D12" s="537"/>
      <c r="E12" s="537"/>
    </row>
    <row r="13" spans="1:4" ht="14.25" customHeight="1">
      <c r="A13" s="70"/>
      <c r="B13" s="71"/>
      <c r="C13" s="9"/>
      <c r="D13" s="9"/>
    </row>
    <row r="14" spans="1:5" ht="17.25" customHeight="1">
      <c r="A14" s="538" t="s">
        <v>10</v>
      </c>
      <c r="B14" s="539" t="s">
        <v>11</v>
      </c>
      <c r="C14" s="73"/>
      <c r="D14" s="540" t="s">
        <v>9</v>
      </c>
      <c r="E14" s="540"/>
    </row>
    <row r="15" spans="1:5" s="75" customFormat="1" ht="21.75" customHeight="1">
      <c r="A15" s="538"/>
      <c r="B15" s="539"/>
      <c r="C15" s="73" t="s">
        <v>12</v>
      </c>
      <c r="D15" s="73" t="s">
        <v>13</v>
      </c>
      <c r="E15" s="73" t="s">
        <v>14</v>
      </c>
    </row>
    <row r="16" spans="1:10" s="75" customFormat="1" ht="15.75" customHeight="1">
      <c r="A16" s="72"/>
      <c r="B16" s="73" t="s">
        <v>181</v>
      </c>
      <c r="C16" s="76">
        <f>C17+C34</f>
        <v>309054.9</v>
      </c>
      <c r="D16" s="76">
        <f>D17+D34</f>
        <v>249521.8</v>
      </c>
      <c r="E16" s="76">
        <f>E17+E34</f>
        <v>249144.19999999998</v>
      </c>
      <c r="G16" s="77"/>
      <c r="H16" s="78"/>
      <c r="I16" s="78"/>
      <c r="J16" s="78"/>
    </row>
    <row r="17" spans="1:7" s="75" customFormat="1" ht="15.75" customHeight="1">
      <c r="A17" s="72" t="s">
        <v>182</v>
      </c>
      <c r="B17" s="79" t="s">
        <v>183</v>
      </c>
      <c r="C17" s="76">
        <f>C18+C26</f>
        <v>116169.90000000001</v>
      </c>
      <c r="D17" s="76">
        <f>D18+D26</f>
        <v>102107</v>
      </c>
      <c r="E17" s="76">
        <f>E18+E26</f>
        <v>105565.6</v>
      </c>
      <c r="G17" s="80"/>
    </row>
    <row r="18" spans="1:7" s="75" customFormat="1" ht="15.75" customHeight="1">
      <c r="A18" s="72"/>
      <c r="B18" s="73" t="s">
        <v>184</v>
      </c>
      <c r="C18" s="76">
        <f>C19+C20+C21+C22+C24+C25+C23</f>
        <v>86882.1</v>
      </c>
      <c r="D18" s="76">
        <f>D19+D20+D21+D22+D24+D25+D23</f>
        <v>90124</v>
      </c>
      <c r="E18" s="76">
        <f>E19+E20+E21+E22+E24+E25+E23</f>
        <v>93582.6</v>
      </c>
      <c r="G18" s="80"/>
    </row>
    <row r="19" spans="1:9" ht="15.75" customHeight="1">
      <c r="A19" s="81" t="s">
        <v>185</v>
      </c>
      <c r="B19" s="82" t="s">
        <v>186</v>
      </c>
      <c r="C19" s="83">
        <v>65795</v>
      </c>
      <c r="D19" s="84">
        <v>68427</v>
      </c>
      <c r="E19" s="84">
        <v>71319</v>
      </c>
      <c r="H19" s="85"/>
      <c r="I19" s="85"/>
    </row>
    <row r="20" spans="1:10" ht="31.5" customHeight="1">
      <c r="A20" s="86" t="s">
        <v>187</v>
      </c>
      <c r="B20" s="87" t="s">
        <v>188</v>
      </c>
      <c r="C20" s="84">
        <v>10897.1</v>
      </c>
      <c r="D20" s="84">
        <v>11507</v>
      </c>
      <c r="E20" s="84">
        <v>12073.6</v>
      </c>
      <c r="G20" s="75"/>
      <c r="H20" s="88"/>
      <c r="I20" s="88"/>
      <c r="J20" s="88"/>
    </row>
    <row r="21" spans="1:9" ht="15.75" customHeight="1" hidden="1">
      <c r="A21" s="89" t="s">
        <v>189</v>
      </c>
      <c r="B21" s="87" t="s">
        <v>111</v>
      </c>
      <c r="C21" s="83"/>
      <c r="D21" s="84"/>
      <c r="E21" s="84"/>
      <c r="H21" s="90"/>
      <c r="I21" s="90"/>
    </row>
    <row r="22" spans="1:9" ht="18" customHeight="1">
      <c r="A22" s="81" t="s">
        <v>112</v>
      </c>
      <c r="B22" s="91" t="s">
        <v>113</v>
      </c>
      <c r="C22" s="83">
        <v>490</v>
      </c>
      <c r="D22" s="84">
        <v>490</v>
      </c>
      <c r="E22" s="84">
        <v>490</v>
      </c>
      <c r="H22" s="90"/>
      <c r="I22" s="90"/>
    </row>
    <row r="23" spans="1:9" ht="18" customHeight="1">
      <c r="A23" s="81" t="s">
        <v>190</v>
      </c>
      <c r="B23" s="91" t="s">
        <v>191</v>
      </c>
      <c r="C23" s="83">
        <v>7750</v>
      </c>
      <c r="D23" s="84">
        <v>7750</v>
      </c>
      <c r="E23" s="84">
        <v>7750</v>
      </c>
      <c r="H23" s="90"/>
      <c r="I23" s="90"/>
    </row>
    <row r="24" spans="1:8" ht="27.75" customHeight="1">
      <c r="A24" s="81" t="s">
        <v>114</v>
      </c>
      <c r="B24" s="82" t="s">
        <v>192</v>
      </c>
      <c r="C24" s="83">
        <v>850</v>
      </c>
      <c r="D24" s="84">
        <v>850</v>
      </c>
      <c r="E24" s="84">
        <v>850</v>
      </c>
      <c r="H24" s="90"/>
    </row>
    <row r="25" spans="1:10" ht="27.75" customHeight="1">
      <c r="A25" s="81" t="s">
        <v>193</v>
      </c>
      <c r="B25" s="92" t="s">
        <v>194</v>
      </c>
      <c r="C25" s="83">
        <v>1100</v>
      </c>
      <c r="D25" s="84">
        <v>1100</v>
      </c>
      <c r="E25" s="84">
        <v>1100</v>
      </c>
      <c r="H25" s="90"/>
      <c r="I25" s="90"/>
      <c r="J25" s="90"/>
    </row>
    <row r="26" spans="1:10" ht="15.75" customHeight="1">
      <c r="A26" s="93"/>
      <c r="B26" s="73" t="s">
        <v>195</v>
      </c>
      <c r="C26" s="76">
        <f>C27+C28+C31+C32+C33+C30+C29</f>
        <v>29287.8</v>
      </c>
      <c r="D26" s="76">
        <f>D27+D28+D31+D32+D33+D30+D29</f>
        <v>11983</v>
      </c>
      <c r="E26" s="76">
        <f>E27+E28+E31+E32+E33+E30+E29</f>
        <v>11983</v>
      </c>
      <c r="H26" s="90"/>
      <c r="I26" s="90"/>
      <c r="J26" s="90"/>
    </row>
    <row r="27" spans="1:10" ht="54" customHeight="1">
      <c r="A27" s="86" t="s">
        <v>134</v>
      </c>
      <c r="B27" s="91" t="s">
        <v>135</v>
      </c>
      <c r="C27" s="83">
        <v>11600</v>
      </c>
      <c r="D27" s="84">
        <v>11600</v>
      </c>
      <c r="E27" s="84">
        <v>11600</v>
      </c>
      <c r="H27" s="90"/>
      <c r="I27" s="90"/>
      <c r="J27" s="90"/>
    </row>
    <row r="28" spans="1:8" ht="15.75" customHeight="1">
      <c r="A28" s="81" t="s">
        <v>150</v>
      </c>
      <c r="B28" s="94" t="s">
        <v>151</v>
      </c>
      <c r="C28" s="83">
        <v>115</v>
      </c>
      <c r="D28" s="83">
        <v>115</v>
      </c>
      <c r="E28" s="84">
        <v>115</v>
      </c>
      <c r="H28" s="90"/>
    </row>
    <row r="29" spans="1:8" ht="16.5">
      <c r="A29" s="81" t="s">
        <v>68</v>
      </c>
      <c r="B29" s="48" t="s">
        <v>196</v>
      </c>
      <c r="C29" s="83">
        <v>53</v>
      </c>
      <c r="D29" s="83">
        <v>53</v>
      </c>
      <c r="E29" s="84">
        <v>53</v>
      </c>
      <c r="H29" s="90"/>
    </row>
    <row r="30" spans="1:8" ht="71.25" hidden="1">
      <c r="A30" s="81" t="s">
        <v>197</v>
      </c>
      <c r="B30" s="95" t="s">
        <v>198</v>
      </c>
      <c r="C30" s="83"/>
      <c r="D30" s="83"/>
      <c r="E30" s="84"/>
      <c r="H30" s="90"/>
    </row>
    <row r="31" spans="1:5" ht="38.25" customHeight="1">
      <c r="A31" s="86" t="s">
        <v>155</v>
      </c>
      <c r="B31" s="91" t="s">
        <v>156</v>
      </c>
      <c r="C31" s="83">
        <v>17304.8</v>
      </c>
      <c r="D31" s="83"/>
      <c r="E31" s="84"/>
    </row>
    <row r="32" spans="1:10" ht="15.75" customHeight="1">
      <c r="A32" s="93" t="s">
        <v>199</v>
      </c>
      <c r="B32" s="96" t="s">
        <v>200</v>
      </c>
      <c r="C32" s="83">
        <v>120</v>
      </c>
      <c r="D32" s="83">
        <v>120</v>
      </c>
      <c r="E32" s="84">
        <v>120</v>
      </c>
      <c r="H32" s="85"/>
      <c r="I32" s="85"/>
      <c r="J32" s="85"/>
    </row>
    <row r="33" spans="1:5" ht="15.75" customHeight="1">
      <c r="A33" s="93" t="s">
        <v>80</v>
      </c>
      <c r="B33" s="96" t="s">
        <v>201</v>
      </c>
      <c r="C33" s="83">
        <v>95</v>
      </c>
      <c r="D33" s="83">
        <v>95</v>
      </c>
      <c r="E33" s="84">
        <v>95</v>
      </c>
    </row>
    <row r="34" spans="1:5" s="75" customFormat="1" ht="15.75" customHeight="1">
      <c r="A34" s="97" t="s">
        <v>202</v>
      </c>
      <c r="B34" s="79" t="s">
        <v>203</v>
      </c>
      <c r="C34" s="76">
        <f>C35+C93</f>
        <v>192885</v>
      </c>
      <c r="D34" s="76">
        <f>D35+D93</f>
        <v>147414.8</v>
      </c>
      <c r="E34" s="76">
        <f>E35+E93</f>
        <v>143578.59999999998</v>
      </c>
    </row>
    <row r="35" spans="1:10" ht="31.5" customHeight="1">
      <c r="A35" s="97" t="s">
        <v>204</v>
      </c>
      <c r="B35" s="79" t="s">
        <v>205</v>
      </c>
      <c r="C35" s="76">
        <f>C36+C39+C64+C87</f>
        <v>189105</v>
      </c>
      <c r="D35" s="76">
        <f>D36+D39+D64+D87</f>
        <v>143634.8</v>
      </c>
      <c r="E35" s="76">
        <f>E36+E39+E64+E87</f>
        <v>139798.59999999998</v>
      </c>
      <c r="H35" s="85"/>
      <c r="I35" s="85"/>
      <c r="J35" s="85"/>
    </row>
    <row r="36" spans="1:10" s="75" customFormat="1" ht="15.75" customHeight="1">
      <c r="A36" s="72" t="s">
        <v>206</v>
      </c>
      <c r="B36" s="98" t="s">
        <v>207</v>
      </c>
      <c r="C36" s="76">
        <f>C37+C38</f>
        <v>20747</v>
      </c>
      <c r="D36" s="76">
        <f>D37</f>
        <v>15414</v>
      </c>
      <c r="E36" s="76">
        <f>E37</f>
        <v>7888</v>
      </c>
      <c r="H36" s="78"/>
      <c r="I36" s="78"/>
      <c r="J36" s="78"/>
    </row>
    <row r="37" spans="1:10" ht="31.5" customHeight="1">
      <c r="A37" s="81" t="s">
        <v>208</v>
      </c>
      <c r="B37" s="91" t="s">
        <v>209</v>
      </c>
      <c r="C37" s="83">
        <v>20747</v>
      </c>
      <c r="D37" s="83">
        <v>15414</v>
      </c>
      <c r="E37" s="84">
        <v>7888</v>
      </c>
      <c r="H37" s="85"/>
      <c r="I37" s="85"/>
      <c r="J37" s="85"/>
    </row>
    <row r="38" spans="1:10" ht="16.5">
      <c r="A38" s="81" t="s">
        <v>210</v>
      </c>
      <c r="B38" s="91" t="s">
        <v>211</v>
      </c>
      <c r="C38" s="83"/>
      <c r="D38" s="83"/>
      <c r="E38" s="84"/>
      <c r="H38" s="85"/>
      <c r="I38" s="85"/>
      <c r="J38" s="85"/>
    </row>
    <row r="39" spans="1:10" ht="26.25" customHeight="1">
      <c r="A39" s="72" t="s">
        <v>212</v>
      </c>
      <c r="B39" s="98" t="s">
        <v>213</v>
      </c>
      <c r="C39" s="76">
        <f>C40+C49+C56+C43+C50+C46+C53+C63+C42+C41</f>
        <v>59926</v>
      </c>
      <c r="D39" s="76">
        <f>D40+D49+D56+D43+D50+D46+D53+D63+D42+D41</f>
        <v>34230.3</v>
      </c>
      <c r="E39" s="76">
        <f>E40+E49+E56+E43+E50+E46+E53+E63+E42+E41</f>
        <v>42003.2</v>
      </c>
      <c r="H39" s="85"/>
      <c r="I39" s="85"/>
      <c r="J39" s="85"/>
    </row>
    <row r="40" spans="1:5" ht="54" customHeight="1">
      <c r="A40" s="81" t="s">
        <v>214</v>
      </c>
      <c r="B40" s="91" t="s">
        <v>215</v>
      </c>
      <c r="C40" s="83">
        <v>22000</v>
      </c>
      <c r="D40" s="83">
        <v>22000</v>
      </c>
      <c r="E40" s="84">
        <v>22000</v>
      </c>
    </row>
    <row r="41" spans="1:5" ht="28.5">
      <c r="A41" s="99" t="s">
        <v>216</v>
      </c>
      <c r="B41" s="100" t="s">
        <v>217</v>
      </c>
      <c r="C41" s="101"/>
      <c r="D41" s="101"/>
      <c r="E41" s="102">
        <v>12483</v>
      </c>
    </row>
    <row r="42" spans="1:5" ht="28.5">
      <c r="A42" s="103" t="s">
        <v>218</v>
      </c>
      <c r="B42" s="95" t="s">
        <v>219</v>
      </c>
      <c r="C42" s="83">
        <v>18716</v>
      </c>
      <c r="D42" s="83"/>
      <c r="E42" s="84"/>
    </row>
    <row r="43" spans="1:5" ht="45" customHeight="1" hidden="1">
      <c r="A43" s="81" t="s">
        <v>220</v>
      </c>
      <c r="B43" s="91" t="s">
        <v>221</v>
      </c>
      <c r="C43" s="83">
        <f>C44+C45</f>
        <v>0</v>
      </c>
      <c r="D43" s="83">
        <f>D44+D45</f>
        <v>0</v>
      </c>
      <c r="E43" s="83">
        <f>E44+E45</f>
        <v>0</v>
      </c>
    </row>
    <row r="44" spans="1:5" ht="18" customHeight="1" hidden="1">
      <c r="A44" s="81"/>
      <c r="B44" s="104" t="s">
        <v>222</v>
      </c>
      <c r="C44" s="83"/>
      <c r="D44" s="83"/>
      <c r="E44" s="84"/>
    </row>
    <row r="45" spans="1:5" ht="18" customHeight="1" hidden="1">
      <c r="A45" s="81"/>
      <c r="B45" s="104" t="s">
        <v>223</v>
      </c>
      <c r="C45" s="83"/>
      <c r="D45" s="83"/>
      <c r="E45" s="84"/>
    </row>
    <row r="46" spans="1:5" ht="42.75" hidden="1">
      <c r="A46" s="81" t="s">
        <v>224</v>
      </c>
      <c r="B46" s="95" t="s">
        <v>225</v>
      </c>
      <c r="C46" s="83">
        <f>C47+C48</f>
        <v>0</v>
      </c>
      <c r="D46" s="83">
        <f>D47+D48</f>
        <v>0</v>
      </c>
      <c r="E46" s="83">
        <f>E47+E48</f>
        <v>0</v>
      </c>
    </row>
    <row r="47" spans="1:5" ht="16.5" hidden="1">
      <c r="A47" s="81"/>
      <c r="B47" s="104" t="s">
        <v>222</v>
      </c>
      <c r="C47" s="83"/>
      <c r="D47" s="83"/>
      <c r="E47" s="84"/>
    </row>
    <row r="48" spans="1:5" ht="16.5" hidden="1">
      <c r="A48" s="81"/>
      <c r="B48" s="104" t="s">
        <v>223</v>
      </c>
      <c r="C48" s="83"/>
      <c r="D48" s="83"/>
      <c r="E48" s="84"/>
    </row>
    <row r="49" spans="1:5" ht="31.5" customHeight="1">
      <c r="A49" s="81" t="s">
        <v>226</v>
      </c>
      <c r="B49" s="95" t="s">
        <v>227</v>
      </c>
      <c r="C49" s="83">
        <v>445.5</v>
      </c>
      <c r="D49" s="83">
        <v>449.1</v>
      </c>
      <c r="E49" s="84">
        <v>453.8</v>
      </c>
    </row>
    <row r="50" spans="1:5" ht="45" customHeight="1">
      <c r="A50" s="103" t="s">
        <v>228</v>
      </c>
      <c r="B50" s="95" t="s">
        <v>229</v>
      </c>
      <c r="C50" s="83">
        <f>C51+C52</f>
        <v>3874.7</v>
      </c>
      <c r="D50" s="83">
        <f>D51+D52</f>
        <v>3627.8</v>
      </c>
      <c r="E50" s="83">
        <f>E51+E52</f>
        <v>3329.9</v>
      </c>
    </row>
    <row r="51" spans="1:5" ht="18" customHeight="1" hidden="1">
      <c r="A51" s="103"/>
      <c r="B51" s="104" t="s">
        <v>222</v>
      </c>
      <c r="C51" s="83">
        <v>3874.7</v>
      </c>
      <c r="D51" s="83">
        <v>3627.8</v>
      </c>
      <c r="E51" s="84">
        <v>3329.9</v>
      </c>
    </row>
    <row r="52" spans="1:5" ht="18" customHeight="1" hidden="1">
      <c r="A52" s="103"/>
      <c r="B52" s="104" t="s">
        <v>223</v>
      </c>
      <c r="C52" s="83"/>
      <c r="D52" s="83"/>
      <c r="E52" s="84"/>
    </row>
    <row r="53" spans="1:5" ht="28.5" hidden="1">
      <c r="A53" s="103" t="s">
        <v>230</v>
      </c>
      <c r="B53" s="104" t="s">
        <v>231</v>
      </c>
      <c r="C53" s="83">
        <f>C54+C55</f>
        <v>0</v>
      </c>
      <c r="D53" s="83">
        <f>D54+D55</f>
        <v>0</v>
      </c>
      <c r="E53" s="83">
        <f>E54+E55</f>
        <v>0</v>
      </c>
    </row>
    <row r="54" spans="1:5" ht="16.5" hidden="1">
      <c r="A54" s="103"/>
      <c r="B54" s="104" t="s">
        <v>222</v>
      </c>
      <c r="C54" s="83"/>
      <c r="D54" s="83"/>
      <c r="E54" s="84"/>
    </row>
    <row r="55" spans="1:5" ht="16.5" hidden="1">
      <c r="A55" s="103"/>
      <c r="B55" s="104" t="s">
        <v>223</v>
      </c>
      <c r="C55" s="83"/>
      <c r="D55" s="83"/>
      <c r="E55" s="84"/>
    </row>
    <row r="56" spans="1:5" ht="18" customHeight="1">
      <c r="A56" s="81" t="s">
        <v>232</v>
      </c>
      <c r="B56" s="91" t="s">
        <v>233</v>
      </c>
      <c r="C56" s="83">
        <f>C57+C58+C59+C60+C61+C62</f>
        <v>3529.7</v>
      </c>
      <c r="D56" s="83">
        <f>D57+D58+D59+D60+D61+D63</f>
        <v>8153.4</v>
      </c>
      <c r="E56" s="83">
        <f>E57+E58+E59+E60+E61+E63</f>
        <v>3736.5</v>
      </c>
    </row>
    <row r="57" spans="1:5" ht="27.75" customHeight="1">
      <c r="A57" s="105" t="s">
        <v>232</v>
      </c>
      <c r="B57" s="106" t="s">
        <v>234</v>
      </c>
      <c r="C57" s="83">
        <v>2578.5</v>
      </c>
      <c r="D57" s="83">
        <v>3207.9</v>
      </c>
      <c r="E57" s="84">
        <v>3136.5</v>
      </c>
    </row>
    <row r="58" spans="1:5" ht="18" customHeight="1" hidden="1">
      <c r="A58" s="105" t="s">
        <v>232</v>
      </c>
      <c r="B58" s="106" t="s">
        <v>235</v>
      </c>
      <c r="C58" s="107"/>
      <c r="D58" s="83"/>
      <c r="E58" s="84"/>
    </row>
    <row r="59" spans="1:5" ht="40.5" customHeight="1">
      <c r="A59" s="105" t="s">
        <v>232</v>
      </c>
      <c r="B59" s="106" t="s">
        <v>236</v>
      </c>
      <c r="C59" s="107"/>
      <c r="D59" s="83"/>
      <c r="E59" s="84">
        <v>600</v>
      </c>
    </row>
    <row r="60" spans="1:5" ht="40.5" customHeight="1">
      <c r="A60" s="105" t="s">
        <v>232</v>
      </c>
      <c r="B60" s="108" t="s">
        <v>237</v>
      </c>
      <c r="C60" s="107"/>
      <c r="D60" s="83">
        <v>1943.5</v>
      </c>
      <c r="E60" s="84"/>
    </row>
    <row r="61" spans="1:5" ht="40.5" customHeight="1">
      <c r="A61" s="105" t="s">
        <v>232</v>
      </c>
      <c r="B61" s="108" t="s">
        <v>238</v>
      </c>
      <c r="C61" s="107"/>
      <c r="D61" s="83">
        <v>3002</v>
      </c>
      <c r="E61" s="84"/>
    </row>
    <row r="62" spans="1:5" ht="16.5">
      <c r="A62" s="105" t="s">
        <v>232</v>
      </c>
      <c r="B62" s="108" t="s">
        <v>239</v>
      </c>
      <c r="C62" s="107">
        <v>951.2</v>
      </c>
      <c r="D62" s="83"/>
      <c r="E62" s="84"/>
    </row>
    <row r="63" spans="1:5" ht="40.5" customHeight="1">
      <c r="A63" s="105" t="s">
        <v>240</v>
      </c>
      <c r="B63" s="108" t="s">
        <v>241</v>
      </c>
      <c r="C63" s="107">
        <v>11360.1</v>
      </c>
      <c r="D63" s="83"/>
      <c r="E63" s="84"/>
    </row>
    <row r="64" spans="1:5" s="75" customFormat="1" ht="18" customHeight="1">
      <c r="A64" s="72" t="s">
        <v>242</v>
      </c>
      <c r="B64" s="98" t="s">
        <v>243</v>
      </c>
      <c r="C64" s="76">
        <f>C66+C75+C76+C77+C83+C65+C78+C79+C82+C80+C81+C73</f>
        <v>100317</v>
      </c>
      <c r="D64" s="76">
        <f>D66+D75+D76+D77+D83+D65+D78+D79+D82+D80+D81+D73</f>
        <v>86178.49999999999</v>
      </c>
      <c r="E64" s="76">
        <f>E66+E75+E76+E77+E83+E65+E78+E79+E82+E80+E81+E73</f>
        <v>82095.39999999998</v>
      </c>
    </row>
    <row r="65" spans="1:5" s="75" customFormat="1" ht="27.75" customHeight="1">
      <c r="A65" s="93" t="s">
        <v>244</v>
      </c>
      <c r="B65" s="109" t="s">
        <v>245</v>
      </c>
      <c r="C65" s="83">
        <v>1464.3</v>
      </c>
      <c r="D65" s="83">
        <v>1516.4</v>
      </c>
      <c r="E65" s="84">
        <v>1476.2</v>
      </c>
    </row>
    <row r="66" spans="1:5" ht="27.75" customHeight="1">
      <c r="A66" s="81" t="s">
        <v>246</v>
      </c>
      <c r="B66" s="91" t="s">
        <v>247</v>
      </c>
      <c r="C66" s="83">
        <f>C67+C68+C69+C70+C71+C72+C74</f>
        <v>6427.6</v>
      </c>
      <c r="D66" s="83">
        <f>D67+D68+D69+D70+D71+D72+D74</f>
        <v>6377.6</v>
      </c>
      <c r="E66" s="83">
        <f>E67+E68+E69+E70+E71+E72+E74</f>
        <v>6377.6</v>
      </c>
    </row>
    <row r="67" spans="1:5" ht="27.75" customHeight="1">
      <c r="A67" s="81" t="s">
        <v>246</v>
      </c>
      <c r="B67" s="108" t="s">
        <v>248</v>
      </c>
      <c r="C67" s="107">
        <v>3979.3</v>
      </c>
      <c r="D67" s="107">
        <v>3979.3</v>
      </c>
      <c r="E67" s="110">
        <v>3979.3</v>
      </c>
    </row>
    <row r="68" spans="1:5" ht="40.5" customHeight="1">
      <c r="A68" s="81" t="s">
        <v>246</v>
      </c>
      <c r="B68" s="108" t="s">
        <v>249</v>
      </c>
      <c r="C68" s="107">
        <v>327.4</v>
      </c>
      <c r="D68" s="107">
        <v>327.4</v>
      </c>
      <c r="E68" s="110">
        <v>327.4</v>
      </c>
    </row>
    <row r="69" spans="1:5" ht="40.5" customHeight="1">
      <c r="A69" s="81" t="s">
        <v>246</v>
      </c>
      <c r="B69" s="108" t="s">
        <v>250</v>
      </c>
      <c r="C69" s="107">
        <v>373.7</v>
      </c>
      <c r="D69" s="107">
        <v>373.7</v>
      </c>
      <c r="E69" s="110">
        <v>373.7</v>
      </c>
    </row>
    <row r="70" spans="1:5" s="75" customFormat="1" ht="27.75" customHeight="1">
      <c r="A70" s="81" t="s">
        <v>246</v>
      </c>
      <c r="B70" s="108" t="s">
        <v>251</v>
      </c>
      <c r="C70" s="107">
        <v>1375.6</v>
      </c>
      <c r="D70" s="107">
        <v>1375.6</v>
      </c>
      <c r="E70" s="110">
        <v>1375.6</v>
      </c>
    </row>
    <row r="71" spans="1:5" s="75" customFormat="1" ht="27.75" customHeight="1">
      <c r="A71" s="81" t="s">
        <v>246</v>
      </c>
      <c r="B71" s="108" t="s">
        <v>252</v>
      </c>
      <c r="C71" s="107">
        <v>321.6</v>
      </c>
      <c r="D71" s="107">
        <v>321.6</v>
      </c>
      <c r="E71" s="110">
        <v>321.6</v>
      </c>
    </row>
    <row r="72" spans="1:5" s="75" customFormat="1" ht="42.75">
      <c r="A72" s="81" t="s">
        <v>246</v>
      </c>
      <c r="B72" s="108" t="s">
        <v>253</v>
      </c>
      <c r="C72" s="107">
        <v>50</v>
      </c>
      <c r="D72" s="107"/>
      <c r="E72" s="110"/>
    </row>
    <row r="73" spans="1:5" s="114" customFormat="1" ht="28.5">
      <c r="A73" s="99"/>
      <c r="B73" s="111" t="s">
        <v>254</v>
      </c>
      <c r="C73" s="112">
        <v>330.2</v>
      </c>
      <c r="D73" s="112">
        <v>330.2</v>
      </c>
      <c r="E73" s="113">
        <v>330.2</v>
      </c>
    </row>
    <row r="74" spans="1:5" s="75" customFormat="1" ht="78" customHeight="1" hidden="1">
      <c r="A74" s="81" t="s">
        <v>246</v>
      </c>
      <c r="B74" s="104" t="s">
        <v>255</v>
      </c>
      <c r="C74" s="107"/>
      <c r="D74" s="107"/>
      <c r="E74" s="110"/>
    </row>
    <row r="75" spans="1:5" s="75" customFormat="1" ht="27.75" customHeight="1">
      <c r="A75" s="81" t="s">
        <v>256</v>
      </c>
      <c r="B75" s="91" t="s">
        <v>257</v>
      </c>
      <c r="C75" s="83">
        <v>555.5</v>
      </c>
      <c r="D75" s="83">
        <v>712.7</v>
      </c>
      <c r="E75" s="84">
        <v>802.4</v>
      </c>
    </row>
    <row r="76" spans="1:5" ht="54" customHeight="1">
      <c r="A76" s="81" t="s">
        <v>258</v>
      </c>
      <c r="B76" s="91" t="s">
        <v>259</v>
      </c>
      <c r="C76" s="83">
        <v>589</v>
      </c>
      <c r="D76" s="83">
        <v>804.4</v>
      </c>
      <c r="E76" s="84">
        <v>804.4</v>
      </c>
    </row>
    <row r="77" spans="1:5" s="75" customFormat="1" ht="45" customHeight="1">
      <c r="A77" s="81" t="s">
        <v>260</v>
      </c>
      <c r="B77" s="91" t="s">
        <v>261</v>
      </c>
      <c r="C77" s="83">
        <v>2046.3</v>
      </c>
      <c r="D77" s="83">
        <v>4092.5</v>
      </c>
      <c r="E77" s="84">
        <v>4092.5</v>
      </c>
    </row>
    <row r="78" spans="1:5" s="75" customFormat="1" ht="27.75" customHeight="1">
      <c r="A78" s="81" t="s">
        <v>262</v>
      </c>
      <c r="B78" s="91" t="s">
        <v>263</v>
      </c>
      <c r="C78" s="83">
        <v>931.4</v>
      </c>
      <c r="D78" s="83">
        <v>974.4</v>
      </c>
      <c r="E78" s="83">
        <v>1009.4</v>
      </c>
    </row>
    <row r="79" spans="1:5" s="75" customFormat="1" ht="40.5" customHeight="1">
      <c r="A79" s="81" t="s">
        <v>264</v>
      </c>
      <c r="B79" s="92" t="s">
        <v>265</v>
      </c>
      <c r="C79" s="83">
        <v>1.1</v>
      </c>
      <c r="D79" s="83">
        <v>1.1</v>
      </c>
      <c r="E79" s="83">
        <v>1</v>
      </c>
    </row>
    <row r="80" spans="1:5" s="75" customFormat="1" ht="38.25" customHeight="1" hidden="1">
      <c r="A80" s="81" t="s">
        <v>266</v>
      </c>
      <c r="B80" s="92" t="s">
        <v>267</v>
      </c>
      <c r="C80" s="83"/>
      <c r="D80" s="83"/>
      <c r="E80" s="83"/>
    </row>
    <row r="81" spans="1:5" s="75" customFormat="1" ht="38.25" customHeight="1" hidden="1">
      <c r="A81" s="81" t="s">
        <v>268</v>
      </c>
      <c r="B81" s="92" t="s">
        <v>269</v>
      </c>
      <c r="C81" s="83"/>
      <c r="D81" s="83"/>
      <c r="E81" s="83"/>
    </row>
    <row r="82" spans="1:5" s="75" customFormat="1" ht="27.75" customHeight="1" hidden="1">
      <c r="A82" s="81" t="s">
        <v>270</v>
      </c>
      <c r="B82" s="91" t="s">
        <v>271</v>
      </c>
      <c r="C82" s="83"/>
      <c r="D82" s="83"/>
      <c r="E82" s="83"/>
    </row>
    <row r="83" spans="1:5" ht="18" customHeight="1">
      <c r="A83" s="81" t="s">
        <v>272</v>
      </c>
      <c r="B83" s="91" t="s">
        <v>273</v>
      </c>
      <c r="C83" s="83">
        <f>C84+C86</f>
        <v>87971.6</v>
      </c>
      <c r="D83" s="83">
        <f>D84+D86</f>
        <v>71369.2</v>
      </c>
      <c r="E83" s="83">
        <f>E84+E86</f>
        <v>67201.7</v>
      </c>
    </row>
    <row r="84" spans="1:5" ht="54" customHeight="1">
      <c r="A84" s="105" t="s">
        <v>272</v>
      </c>
      <c r="B84" s="108" t="s">
        <v>274</v>
      </c>
      <c r="C84" s="107">
        <v>87971.6</v>
      </c>
      <c r="D84" s="83">
        <v>71369.2</v>
      </c>
      <c r="E84" s="83">
        <v>67201.7</v>
      </c>
    </row>
    <row r="85" spans="1:5" ht="54" customHeight="1" hidden="1">
      <c r="A85" s="105" t="s">
        <v>272</v>
      </c>
      <c r="B85" s="108" t="s">
        <v>275</v>
      </c>
      <c r="C85" s="107"/>
      <c r="D85" s="107"/>
      <c r="E85" s="84"/>
    </row>
    <row r="86" spans="1:5" ht="54" customHeight="1" hidden="1">
      <c r="A86" s="105" t="s">
        <v>272</v>
      </c>
      <c r="B86" s="108" t="s">
        <v>276</v>
      </c>
      <c r="C86" s="107"/>
      <c r="D86" s="107"/>
      <c r="E86" s="84"/>
    </row>
    <row r="87" spans="1:5" ht="18" customHeight="1">
      <c r="A87" s="72" t="s">
        <v>277</v>
      </c>
      <c r="B87" s="98" t="s">
        <v>278</v>
      </c>
      <c r="C87" s="76">
        <f>C89+C91+C90+C88</f>
        <v>8115</v>
      </c>
      <c r="D87" s="76">
        <f>D89+D91+D90+D88</f>
        <v>7812</v>
      </c>
      <c r="E87" s="76">
        <f>E89+E91+E90+E88</f>
        <v>7812</v>
      </c>
    </row>
    <row r="88" spans="1:5" ht="28.5" hidden="1">
      <c r="A88" s="81" t="s">
        <v>279</v>
      </c>
      <c r="B88" s="91" t="s">
        <v>280</v>
      </c>
      <c r="C88" s="83"/>
      <c r="D88" s="83"/>
      <c r="E88" s="83"/>
    </row>
    <row r="89" spans="1:5" ht="28.5">
      <c r="A89" s="81" t="s">
        <v>281</v>
      </c>
      <c r="B89" s="95" t="s">
        <v>282</v>
      </c>
      <c r="C89" s="83">
        <v>303</v>
      </c>
      <c r="D89" s="83"/>
      <c r="E89" s="84"/>
    </row>
    <row r="90" spans="1:5" ht="42.75" hidden="1">
      <c r="A90" s="81" t="s">
        <v>283</v>
      </c>
      <c r="B90" s="91" t="s">
        <v>284</v>
      </c>
      <c r="C90" s="83"/>
      <c r="D90" s="83"/>
      <c r="E90" s="84"/>
    </row>
    <row r="91" spans="1:5" ht="18" customHeight="1">
      <c r="A91" s="115" t="s">
        <v>285</v>
      </c>
      <c r="B91" s="116" t="s">
        <v>282</v>
      </c>
      <c r="C91" s="117">
        <f>C92</f>
        <v>7812</v>
      </c>
      <c r="D91" s="117">
        <f>D92</f>
        <v>7812</v>
      </c>
      <c r="E91" s="117">
        <f>E92</f>
        <v>7812</v>
      </c>
    </row>
    <row r="92" spans="1:5" ht="40.5" customHeight="1">
      <c r="A92" s="89" t="s">
        <v>285</v>
      </c>
      <c r="B92" s="95" t="s">
        <v>286</v>
      </c>
      <c r="C92" s="83">
        <v>7812</v>
      </c>
      <c r="D92" s="83">
        <v>7812</v>
      </c>
      <c r="E92" s="84">
        <v>7812</v>
      </c>
    </row>
    <row r="93" spans="1:5" ht="18" customHeight="1">
      <c r="A93" s="89"/>
      <c r="B93" s="118" t="s">
        <v>287</v>
      </c>
      <c r="C93" s="76">
        <f>C94</f>
        <v>3780</v>
      </c>
      <c r="D93" s="76">
        <f>D94</f>
        <v>3780</v>
      </c>
      <c r="E93" s="76">
        <f>E94</f>
        <v>3780</v>
      </c>
    </row>
    <row r="94" spans="1:5" ht="18" customHeight="1">
      <c r="A94" s="89" t="s">
        <v>288</v>
      </c>
      <c r="B94" s="95" t="s">
        <v>289</v>
      </c>
      <c r="C94" s="83">
        <v>3780</v>
      </c>
      <c r="D94" s="84">
        <v>3780</v>
      </c>
      <c r="E94" s="84">
        <v>3780</v>
      </c>
    </row>
    <row r="95" spans="4:5" ht="14.25" customHeight="1">
      <c r="D95" s="119"/>
      <c r="E95" s="119"/>
    </row>
    <row r="96" spans="4:5" ht="14.25" customHeight="1">
      <c r="D96" s="119"/>
      <c r="E96" s="119"/>
    </row>
    <row r="97" spans="4:5" ht="14.25" customHeight="1">
      <c r="D97" s="119"/>
      <c r="E97" s="119"/>
    </row>
    <row r="98" spans="4:5" ht="14.25" customHeight="1">
      <c r="D98" s="119"/>
      <c r="E98" s="119"/>
    </row>
    <row r="99" spans="4:5" ht="14.25" customHeight="1">
      <c r="D99" s="119"/>
      <c r="E99" s="119"/>
    </row>
    <row r="100" spans="4:5" ht="14.25" customHeight="1">
      <c r="D100" s="119"/>
      <c r="E100" s="119"/>
    </row>
    <row r="101" spans="4:5" ht="14.25" customHeight="1">
      <c r="D101" s="119"/>
      <c r="E101" s="119"/>
    </row>
    <row r="102" spans="4:5" ht="14.25" customHeight="1">
      <c r="D102" s="119"/>
      <c r="E102" s="119"/>
    </row>
    <row r="103" spans="4:5" ht="14.25" customHeight="1">
      <c r="D103" s="119"/>
      <c r="E103" s="119"/>
    </row>
    <row r="104" spans="4:5" ht="14.25" customHeight="1">
      <c r="D104" s="119"/>
      <c r="E104" s="119"/>
    </row>
    <row r="105" spans="4:5" ht="14.25" customHeight="1">
      <c r="D105" s="119"/>
      <c r="E105" s="119"/>
    </row>
    <row r="106" spans="4:5" ht="14.25" customHeight="1">
      <c r="D106" s="119"/>
      <c r="E106" s="119"/>
    </row>
    <row r="107" spans="4:5" ht="14.25" customHeight="1">
      <c r="D107" s="119"/>
      <c r="E107" s="119"/>
    </row>
    <row r="108" spans="4:5" ht="14.25" customHeight="1">
      <c r="D108" s="119"/>
      <c r="E108" s="119"/>
    </row>
    <row r="109" spans="4:5" ht="14.25" customHeight="1">
      <c r="D109" s="119"/>
      <c r="E109" s="119"/>
    </row>
    <row r="110" spans="4:5" ht="14.25" customHeight="1">
      <c r="D110" s="119"/>
      <c r="E110" s="119"/>
    </row>
    <row r="111" spans="4:5" ht="14.25" customHeight="1">
      <c r="D111" s="119"/>
      <c r="E111" s="119"/>
    </row>
    <row r="112" spans="4:5" ht="14.25" customHeight="1">
      <c r="D112" s="119"/>
      <c r="E112" s="119"/>
    </row>
    <row r="113" spans="4:5" ht="14.25" customHeight="1">
      <c r="D113" s="119"/>
      <c r="E113" s="119"/>
    </row>
    <row r="114" spans="4:5" ht="14.25" customHeight="1">
      <c r="D114" s="119"/>
      <c r="E114" s="119"/>
    </row>
    <row r="115" spans="4:5" ht="14.25" customHeight="1">
      <c r="D115" s="119"/>
      <c r="E115" s="119"/>
    </row>
    <row r="116" spans="4:5" ht="14.25" customHeight="1">
      <c r="D116" s="119"/>
      <c r="E116" s="119"/>
    </row>
    <row r="117" spans="4:5" ht="14.25" customHeight="1">
      <c r="D117" s="119"/>
      <c r="E117" s="119"/>
    </row>
    <row r="118" spans="4:5" ht="14.25" customHeight="1">
      <c r="D118" s="119"/>
      <c r="E118" s="119"/>
    </row>
    <row r="119" spans="4:5" ht="14.25" customHeight="1">
      <c r="D119" s="119"/>
      <c r="E119" s="119"/>
    </row>
    <row r="120" spans="4:5" ht="14.25" customHeight="1">
      <c r="D120" s="119"/>
      <c r="E120" s="119"/>
    </row>
    <row r="121" spans="4:5" ht="14.25" customHeight="1">
      <c r="D121" s="119"/>
      <c r="E121" s="119"/>
    </row>
    <row r="122" spans="4:5" ht="14.25" customHeight="1">
      <c r="D122" s="119"/>
      <c r="E122" s="119"/>
    </row>
    <row r="123" spans="4:5" ht="14.25" customHeight="1">
      <c r="D123" s="119"/>
      <c r="E123" s="119"/>
    </row>
    <row r="124" spans="4:5" ht="14.25" customHeight="1">
      <c r="D124" s="119"/>
      <c r="E124" s="119"/>
    </row>
    <row r="125" spans="4:5" ht="14.25" customHeight="1">
      <c r="D125" s="119"/>
      <c r="E125" s="119"/>
    </row>
    <row r="126" spans="4:5" ht="14.25" customHeight="1">
      <c r="D126" s="119"/>
      <c r="E126" s="119"/>
    </row>
    <row r="127" spans="4:5" ht="14.25" customHeight="1">
      <c r="D127" s="119"/>
      <c r="E127" s="119"/>
    </row>
    <row r="128" spans="4:5" ht="14.25" customHeight="1">
      <c r="D128" s="119"/>
      <c r="E128" s="119"/>
    </row>
    <row r="129" spans="4:5" ht="14.25" customHeight="1">
      <c r="D129" s="119"/>
      <c r="E129" s="119"/>
    </row>
    <row r="130" spans="4:5" ht="14.25" customHeight="1">
      <c r="D130" s="119"/>
      <c r="E130" s="119"/>
    </row>
    <row r="131" spans="4:5" ht="14.25" customHeight="1">
      <c r="D131" s="119"/>
      <c r="E131" s="119"/>
    </row>
    <row r="132" spans="4:5" ht="14.25" customHeight="1">
      <c r="D132" s="119"/>
      <c r="E132" s="119"/>
    </row>
    <row r="133" spans="4:5" ht="14.25" customHeight="1">
      <c r="D133" s="119"/>
      <c r="E133" s="119"/>
    </row>
    <row r="134" spans="4:5" ht="14.25" customHeight="1">
      <c r="D134" s="119"/>
      <c r="E134" s="119"/>
    </row>
    <row r="135" spans="4:5" ht="14.25" customHeight="1">
      <c r="D135" s="119"/>
      <c r="E135" s="119"/>
    </row>
    <row r="136" spans="4:5" ht="14.25" customHeight="1">
      <c r="D136" s="119"/>
      <c r="E136" s="119"/>
    </row>
    <row r="137" spans="4:5" ht="14.25" customHeight="1">
      <c r="D137" s="119"/>
      <c r="E137" s="119"/>
    </row>
    <row r="138" spans="4:5" ht="14.25" customHeight="1">
      <c r="D138" s="119"/>
      <c r="E138" s="119"/>
    </row>
    <row r="139" spans="4:5" ht="14.25" customHeight="1">
      <c r="D139" s="119"/>
      <c r="E139" s="119"/>
    </row>
    <row r="140" spans="4:5" ht="14.25" customHeight="1">
      <c r="D140" s="119"/>
      <c r="E140" s="119"/>
    </row>
    <row r="141" spans="4:5" ht="14.25" customHeight="1">
      <c r="D141" s="119"/>
      <c r="E141" s="119"/>
    </row>
    <row r="142" spans="4:5" ht="14.25" customHeight="1">
      <c r="D142" s="119"/>
      <c r="E142" s="119"/>
    </row>
    <row r="143" spans="4:5" ht="14.25" customHeight="1">
      <c r="D143" s="119"/>
      <c r="E143" s="119"/>
    </row>
    <row r="144" spans="4:5" ht="14.25" customHeight="1">
      <c r="D144" s="119"/>
      <c r="E144" s="119"/>
    </row>
    <row r="145" spans="4:5" ht="14.25" customHeight="1">
      <c r="D145" s="119"/>
      <c r="E145" s="119"/>
    </row>
    <row r="146" spans="4:5" ht="14.25" customHeight="1">
      <c r="D146" s="119"/>
      <c r="E146" s="119"/>
    </row>
    <row r="147" spans="4:5" ht="14.25" customHeight="1">
      <c r="D147" s="119"/>
      <c r="E147" s="119"/>
    </row>
    <row r="148" spans="4:5" ht="14.25" customHeight="1">
      <c r="D148" s="119"/>
      <c r="E148" s="119"/>
    </row>
    <row r="149" spans="4:5" ht="14.25" customHeight="1">
      <c r="D149" s="119"/>
      <c r="E149" s="119"/>
    </row>
    <row r="150" spans="4:5" ht="14.25" customHeight="1">
      <c r="D150" s="119"/>
      <c r="E150" s="119"/>
    </row>
    <row r="151" spans="4:5" ht="14.25" customHeight="1">
      <c r="D151" s="119"/>
      <c r="E151" s="119"/>
    </row>
    <row r="152" spans="4:5" ht="14.25" customHeight="1">
      <c r="D152" s="119"/>
      <c r="E152" s="119"/>
    </row>
    <row r="153" spans="4:5" ht="14.25" customHeight="1">
      <c r="D153" s="119"/>
      <c r="E153" s="119"/>
    </row>
    <row r="154" spans="4:5" ht="14.25" customHeight="1">
      <c r="D154" s="119"/>
      <c r="E154" s="119"/>
    </row>
    <row r="155" spans="4:5" ht="14.25" customHeight="1">
      <c r="D155" s="119"/>
      <c r="E155" s="119"/>
    </row>
    <row r="156" spans="4:5" ht="14.25" customHeight="1">
      <c r="D156" s="119"/>
      <c r="E156" s="119"/>
    </row>
    <row r="157" spans="4:5" ht="14.25" customHeight="1">
      <c r="D157" s="119"/>
      <c r="E157" s="119"/>
    </row>
    <row r="158" spans="4:5" ht="14.25" customHeight="1">
      <c r="D158" s="119"/>
      <c r="E158" s="119"/>
    </row>
    <row r="159" spans="4:5" ht="14.25" customHeight="1">
      <c r="D159" s="119"/>
      <c r="E159" s="119"/>
    </row>
    <row r="160" spans="4:5" ht="14.25" customHeight="1">
      <c r="D160" s="119"/>
      <c r="E160" s="119"/>
    </row>
    <row r="161" spans="4:5" ht="14.25" customHeight="1">
      <c r="D161" s="119"/>
      <c r="E161" s="119"/>
    </row>
    <row r="162" spans="4:5" ht="14.25" customHeight="1">
      <c r="D162" s="119"/>
      <c r="E162" s="119"/>
    </row>
    <row r="163" spans="4:5" ht="14.25" customHeight="1">
      <c r="D163" s="119"/>
      <c r="E163" s="119"/>
    </row>
    <row r="164" spans="4:5" ht="14.25" customHeight="1">
      <c r="D164" s="119"/>
      <c r="E164" s="119"/>
    </row>
    <row r="165" spans="4:5" ht="14.25" customHeight="1">
      <c r="D165" s="119"/>
      <c r="E165" s="119"/>
    </row>
    <row r="166" spans="4:5" ht="14.25" customHeight="1">
      <c r="D166" s="119"/>
      <c r="E166" s="119"/>
    </row>
    <row r="167" spans="4:5" ht="14.25" customHeight="1">
      <c r="D167" s="119"/>
      <c r="E167" s="119"/>
    </row>
    <row r="168" spans="4:5" ht="14.25" customHeight="1">
      <c r="D168" s="119"/>
      <c r="E168" s="119"/>
    </row>
    <row r="169" spans="4:5" ht="14.25" customHeight="1">
      <c r="D169" s="119"/>
      <c r="E169" s="119"/>
    </row>
    <row r="170" spans="4:5" ht="14.25" customHeight="1">
      <c r="D170" s="119"/>
      <c r="E170" s="119"/>
    </row>
    <row r="171" spans="4:5" ht="14.25" customHeight="1">
      <c r="D171" s="119"/>
      <c r="E171" s="119"/>
    </row>
    <row r="172" spans="4:5" ht="14.25" customHeight="1">
      <c r="D172" s="119"/>
      <c r="E172" s="119"/>
    </row>
    <row r="173" spans="4:5" ht="14.25" customHeight="1">
      <c r="D173" s="119"/>
      <c r="E173" s="119"/>
    </row>
    <row r="174" spans="4:5" ht="14.25" customHeight="1">
      <c r="D174" s="119"/>
      <c r="E174" s="119"/>
    </row>
    <row r="175" spans="4:5" ht="14.25" customHeight="1">
      <c r="D175" s="119"/>
      <c r="E175" s="119"/>
    </row>
    <row r="176" spans="4:5" ht="14.25" customHeight="1">
      <c r="D176" s="119"/>
      <c r="E176" s="119"/>
    </row>
    <row r="177" spans="4:5" ht="14.25" customHeight="1">
      <c r="D177" s="119"/>
      <c r="E177" s="119"/>
    </row>
    <row r="178" spans="4:5" ht="14.25" customHeight="1">
      <c r="D178" s="119"/>
      <c r="E178" s="119"/>
    </row>
    <row r="179" spans="4:5" ht="14.25" customHeight="1">
      <c r="D179" s="119"/>
      <c r="E179" s="119"/>
    </row>
    <row r="180" spans="4:5" ht="14.25" customHeight="1">
      <c r="D180" s="119"/>
      <c r="E180" s="119"/>
    </row>
    <row r="181" spans="4:5" ht="14.25" customHeight="1">
      <c r="D181" s="119"/>
      <c r="E181" s="119"/>
    </row>
    <row r="182" spans="4:5" ht="14.25" customHeight="1">
      <c r="D182" s="119"/>
      <c r="E182" s="119"/>
    </row>
    <row r="183" spans="4:5" ht="14.25" customHeight="1">
      <c r="D183" s="119"/>
      <c r="E183" s="119"/>
    </row>
    <row r="184" spans="4:5" ht="14.25" customHeight="1">
      <c r="D184" s="119"/>
      <c r="E184" s="119"/>
    </row>
    <row r="185" spans="4:5" ht="14.25" customHeight="1">
      <c r="D185" s="119"/>
      <c r="E185" s="119"/>
    </row>
    <row r="186" spans="4:5" ht="14.25" customHeight="1">
      <c r="D186" s="119"/>
      <c r="E186" s="119"/>
    </row>
    <row r="187" spans="4:5" ht="14.25" customHeight="1">
      <c r="D187" s="119"/>
      <c r="E187" s="119"/>
    </row>
    <row r="188" spans="4:5" ht="14.25" customHeight="1">
      <c r="D188" s="119"/>
      <c r="E188" s="119"/>
    </row>
    <row r="189" spans="4:5" ht="14.25" customHeight="1">
      <c r="D189" s="119"/>
      <c r="E189" s="119"/>
    </row>
    <row r="190" spans="4:5" ht="14.25" customHeight="1">
      <c r="D190" s="119"/>
      <c r="E190" s="119"/>
    </row>
    <row r="191" spans="4:5" ht="14.25" customHeight="1">
      <c r="D191" s="119"/>
      <c r="E191" s="119"/>
    </row>
    <row r="192" spans="4:5" ht="14.25" customHeight="1">
      <c r="D192" s="119"/>
      <c r="E192" s="119"/>
    </row>
    <row r="193" spans="4:5" ht="14.25" customHeight="1">
      <c r="D193" s="119"/>
      <c r="E193" s="119"/>
    </row>
    <row r="194" spans="4:5" ht="14.25" customHeight="1">
      <c r="D194" s="119"/>
      <c r="E194" s="119"/>
    </row>
    <row r="195" spans="4:5" ht="14.25" customHeight="1">
      <c r="D195" s="119"/>
      <c r="E195" s="119"/>
    </row>
    <row r="196" spans="4:5" ht="14.25" customHeight="1">
      <c r="D196" s="119"/>
      <c r="E196" s="119"/>
    </row>
    <row r="197" spans="4:5" ht="14.25" customHeight="1">
      <c r="D197" s="119"/>
      <c r="E197" s="119"/>
    </row>
    <row r="198" spans="4:5" ht="14.25" customHeight="1">
      <c r="D198" s="119"/>
      <c r="E198" s="119"/>
    </row>
    <row r="199" spans="4:5" ht="14.25" customHeight="1">
      <c r="D199" s="119"/>
      <c r="E199" s="119"/>
    </row>
    <row r="200" spans="4:5" ht="14.25" customHeight="1">
      <c r="D200" s="119"/>
      <c r="E200" s="119"/>
    </row>
    <row r="201" spans="4:5" ht="14.25" customHeight="1">
      <c r="D201" s="119"/>
      <c r="E201" s="119"/>
    </row>
    <row r="202" spans="4:5" ht="14.25" customHeight="1">
      <c r="D202" s="119"/>
      <c r="E202" s="119"/>
    </row>
    <row r="203" spans="4:5" ht="14.25" customHeight="1">
      <c r="D203" s="119"/>
      <c r="E203" s="119"/>
    </row>
    <row r="204" spans="4:5" ht="14.25" customHeight="1">
      <c r="D204" s="119"/>
      <c r="E204" s="119"/>
    </row>
    <row r="205" spans="4:5" ht="14.25" customHeight="1">
      <c r="D205" s="119"/>
      <c r="E205" s="119"/>
    </row>
    <row r="206" spans="4:5" ht="14.25" customHeight="1">
      <c r="D206" s="119"/>
      <c r="E206" s="119"/>
    </row>
  </sheetData>
  <sheetProtection selectLockedCells="1" selectUnlockedCells="1"/>
  <mergeCells count="12">
    <mergeCell ref="B8:E8"/>
    <mergeCell ref="B9:E9"/>
    <mergeCell ref="A12:E12"/>
    <mergeCell ref="A14:A15"/>
    <mergeCell ref="B14:B15"/>
    <mergeCell ref="D14:E14"/>
    <mergeCell ref="D1:E1"/>
    <mergeCell ref="B2:E2"/>
    <mergeCell ref="B3:E3"/>
    <mergeCell ref="B4:E4"/>
    <mergeCell ref="D6:E6"/>
    <mergeCell ref="B7:E7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3"/>
  <sheetViews>
    <sheetView zoomScale="85" zoomScaleNormal="85" zoomScalePageLayoutView="0" workbookViewId="0" topLeftCell="A1">
      <selection activeCell="B4" activeCellId="1" sqref="L14:N1091 B4:G4"/>
    </sheetView>
  </sheetViews>
  <sheetFormatPr defaultColWidth="6.875" defaultRowHeight="12.75"/>
  <cols>
    <col min="1" max="1" width="6.875" style="120" customWidth="1"/>
    <col min="2" max="2" width="77.875" style="121" customWidth="1"/>
    <col min="3" max="3" width="5.375" style="122" customWidth="1"/>
    <col min="4" max="4" width="5.75390625" style="122" customWidth="1"/>
    <col min="5" max="5" width="10.375" style="122" customWidth="1"/>
    <col min="6" max="6" width="13.375" style="122" customWidth="1"/>
    <col min="7" max="7" width="17.375" style="122" customWidth="1"/>
    <col min="8" max="8" width="11.875" style="120" customWidth="1"/>
    <col min="9" max="11" width="6.875" style="120" customWidth="1"/>
    <col min="12" max="12" width="11.375" style="120" customWidth="1"/>
    <col min="13" max="62" width="6.875" style="120" customWidth="1"/>
    <col min="63" max="255" width="6.875" style="63" customWidth="1"/>
    <col min="256" max="16384" width="6.875" style="3" customWidth="1"/>
  </cols>
  <sheetData>
    <row r="1" spans="2:7" ht="12.75" customHeight="1">
      <c r="B1" s="523" t="s">
        <v>290</v>
      </c>
      <c r="C1" s="523"/>
      <c r="D1" s="523"/>
      <c r="E1" s="523"/>
      <c r="F1" s="523"/>
      <c r="G1" s="523"/>
    </row>
    <row r="2" spans="2:7" ht="12.75" customHeight="1">
      <c r="B2" s="521" t="s">
        <v>1</v>
      </c>
      <c r="C2" s="521"/>
      <c r="D2" s="521"/>
      <c r="E2" s="521"/>
      <c r="F2" s="521"/>
      <c r="G2" s="521"/>
    </row>
    <row r="3" spans="2:7" ht="12.75" customHeight="1">
      <c r="B3" s="521" t="s">
        <v>2</v>
      </c>
      <c r="C3" s="521"/>
      <c r="D3" s="521"/>
      <c r="E3" s="521"/>
      <c r="F3" s="521"/>
      <c r="G3" s="521"/>
    </row>
    <row r="4" spans="2:7" ht="12.75" customHeight="1">
      <c r="B4" s="522" t="s">
        <v>291</v>
      </c>
      <c r="C4" s="522"/>
      <c r="D4" s="522"/>
      <c r="E4" s="522"/>
      <c r="F4" s="522"/>
      <c r="G4" s="522"/>
    </row>
    <row r="5" spans="2:7" ht="12.75" customHeight="1">
      <c r="B5" s="123"/>
      <c r="C5" s="123"/>
      <c r="D5" s="123"/>
      <c r="E5" s="123"/>
      <c r="F5" s="123"/>
      <c r="G5" s="123"/>
    </row>
    <row r="6" spans="2:7" ht="12.75" customHeight="1">
      <c r="B6" s="541" t="s">
        <v>292</v>
      </c>
      <c r="C6" s="541"/>
      <c r="D6" s="541"/>
      <c r="E6" s="541"/>
      <c r="F6" s="541"/>
      <c r="G6" s="541"/>
    </row>
    <row r="7" spans="2:7" ht="12.75" customHeight="1">
      <c r="B7" s="542" t="s">
        <v>50</v>
      </c>
      <c r="C7" s="542"/>
      <c r="D7" s="542"/>
      <c r="E7" s="542"/>
      <c r="F7" s="542"/>
      <c r="G7" s="542"/>
    </row>
    <row r="8" spans="2:7" ht="12.75" customHeight="1">
      <c r="B8" s="542" t="s">
        <v>5</v>
      </c>
      <c r="C8" s="542"/>
      <c r="D8" s="542"/>
      <c r="E8" s="542"/>
      <c r="F8" s="542"/>
      <c r="G8" s="542"/>
    </row>
    <row r="9" spans="2:9" ht="12.75" customHeight="1">
      <c r="B9" s="522" t="s">
        <v>293</v>
      </c>
      <c r="C9" s="522"/>
      <c r="D9" s="522"/>
      <c r="E9" s="522"/>
      <c r="F9" s="522"/>
      <c r="G9" s="522"/>
      <c r="H9" s="6"/>
      <c r="I9" s="6"/>
    </row>
    <row r="10" spans="2:4" ht="12.75" customHeight="1">
      <c r="B10" s="36"/>
      <c r="C10" s="124"/>
      <c r="D10" s="124"/>
    </row>
    <row r="11" spans="2:7" ht="36.75" customHeight="1">
      <c r="B11" s="543" t="s">
        <v>294</v>
      </c>
      <c r="C11" s="543"/>
      <c r="D11" s="543"/>
      <c r="E11" s="543"/>
      <c r="F11" s="543"/>
      <c r="G11" s="543"/>
    </row>
    <row r="12" spans="2:7" ht="12.75" customHeight="1">
      <c r="B12" s="125"/>
      <c r="C12" s="126"/>
      <c r="D12" s="126"/>
      <c r="G12" s="6" t="s">
        <v>295</v>
      </c>
    </row>
    <row r="13" spans="2:7" ht="45.75" customHeight="1">
      <c r="B13" s="127" t="s">
        <v>296</v>
      </c>
      <c r="C13" s="128" t="s">
        <v>297</v>
      </c>
      <c r="D13" s="128" t="s">
        <v>298</v>
      </c>
      <c r="E13" s="12" t="s">
        <v>12</v>
      </c>
      <c r="F13" s="12" t="s">
        <v>13</v>
      </c>
      <c r="G13" s="12" t="s">
        <v>14</v>
      </c>
    </row>
    <row r="14" spans="2:7" ht="12.75" customHeight="1">
      <c r="B14" s="129" t="s">
        <v>299</v>
      </c>
      <c r="C14" s="130"/>
      <c r="D14" s="130"/>
      <c r="E14" s="131">
        <f>E15+E23+E26+E28+E33+E41+E47+E50+E55+E59+E57+E39</f>
        <v>314219.30000000005</v>
      </c>
      <c r="F14" s="131">
        <f>F15+F23+F26+F28+F33+F41+F47+F50+F55+F59+F57+F39+F62</f>
        <v>253720.79999999996</v>
      </c>
      <c r="G14" s="131">
        <f>G15+G23+G26+G28+G33+G41+G47+G50+G55+G59+G57+G39+G62</f>
        <v>253406.09999999995</v>
      </c>
    </row>
    <row r="15" spans="2:7" ht="12.75" customHeight="1">
      <c r="B15" s="132" t="s">
        <v>300</v>
      </c>
      <c r="C15" s="133" t="s">
        <v>301</v>
      </c>
      <c r="D15" s="130"/>
      <c r="E15" s="131">
        <f>E16+E17+E18+E20+E21+E22+E19</f>
        <v>40104.99999999999</v>
      </c>
      <c r="F15" s="131">
        <f>F16+F17+F18+F20+F21+F22+F19</f>
        <v>32337.4</v>
      </c>
      <c r="G15" s="131">
        <f>G16+G17+G18+G20+G21+G22+G19</f>
        <v>31072.1</v>
      </c>
    </row>
    <row r="16" spans="2:7" ht="27.75" customHeight="1">
      <c r="B16" s="134" t="s">
        <v>302</v>
      </c>
      <c r="C16" s="135" t="s">
        <v>301</v>
      </c>
      <c r="D16" s="135" t="s">
        <v>303</v>
      </c>
      <c r="E16" s="136">
        <f>'Прил. 6'!H24</f>
        <v>1826.2</v>
      </c>
      <c r="F16" s="136">
        <f>'Прил. 6'!I24</f>
        <v>1785.1</v>
      </c>
      <c r="G16" s="136">
        <f>'Прил. 6'!J24</f>
        <v>1985.1</v>
      </c>
    </row>
    <row r="17" spans="2:7" ht="40.5" customHeight="1">
      <c r="B17" s="134" t="s">
        <v>304</v>
      </c>
      <c r="C17" s="135" t="s">
        <v>301</v>
      </c>
      <c r="D17" s="135" t="s">
        <v>305</v>
      </c>
      <c r="E17" s="136">
        <f>'Прил. 6'!H34</f>
        <v>793.6</v>
      </c>
      <c r="F17" s="136">
        <f>'Прил. 6'!I34</f>
        <v>742.4</v>
      </c>
      <c r="G17" s="136">
        <f>'Прил. 6'!J34</f>
        <v>842.4</v>
      </c>
    </row>
    <row r="18" spans="2:7" ht="40.5" customHeight="1">
      <c r="B18" s="134" t="s">
        <v>306</v>
      </c>
      <c r="C18" s="135" t="s">
        <v>301</v>
      </c>
      <c r="D18" s="135" t="s">
        <v>307</v>
      </c>
      <c r="E18" s="136">
        <f>'Прил. 6'!H46</f>
        <v>15819.5</v>
      </c>
      <c r="F18" s="136">
        <f>'Прил. 6'!I46</f>
        <v>13610.6</v>
      </c>
      <c r="G18" s="136">
        <f>'Прил. 6'!J46</f>
        <v>14010.6</v>
      </c>
    </row>
    <row r="19" spans="2:7" ht="14.25" customHeight="1">
      <c r="B19" s="137" t="s">
        <v>308</v>
      </c>
      <c r="C19" s="135" t="s">
        <v>301</v>
      </c>
      <c r="D19" s="135" t="s">
        <v>309</v>
      </c>
      <c r="E19" s="136">
        <f>'Прил. 6'!H68</f>
        <v>1.1</v>
      </c>
      <c r="F19" s="136">
        <f>'Прил. 6'!I68</f>
        <v>1.1</v>
      </c>
      <c r="G19" s="136">
        <f>'Прил. 6'!J68</f>
        <v>1</v>
      </c>
    </row>
    <row r="20" spans="2:7" ht="27.75" customHeight="1">
      <c r="B20" s="134" t="s">
        <v>310</v>
      </c>
      <c r="C20" s="135" t="s">
        <v>301</v>
      </c>
      <c r="D20" s="135" t="s">
        <v>311</v>
      </c>
      <c r="E20" s="136">
        <f>'Прил. 6'!H74</f>
        <v>4509.3</v>
      </c>
      <c r="F20" s="136">
        <f>'Прил. 6'!I74</f>
        <v>4192.8</v>
      </c>
      <c r="G20" s="136">
        <f>'Прил. 6'!J74</f>
        <v>4492.8</v>
      </c>
    </row>
    <row r="21" spans="2:7" ht="12.75" customHeight="1">
      <c r="B21" s="134" t="s">
        <v>312</v>
      </c>
      <c r="C21" s="135" t="s">
        <v>301</v>
      </c>
      <c r="D21" s="135" t="s">
        <v>313</v>
      </c>
      <c r="E21" s="136">
        <f>'Прил. 6'!H102</f>
        <v>100</v>
      </c>
      <c r="F21" s="136">
        <f>'Прил. 6'!I102</f>
        <v>100</v>
      </c>
      <c r="G21" s="136">
        <f>'Прил. 6'!J102</f>
        <v>100</v>
      </c>
    </row>
    <row r="22" spans="2:7" ht="12.75" customHeight="1">
      <c r="B22" s="134" t="s">
        <v>314</v>
      </c>
      <c r="C22" s="135" t="s">
        <v>301</v>
      </c>
      <c r="D22" s="135" t="s">
        <v>315</v>
      </c>
      <c r="E22" s="136">
        <f>'Прил. 6'!H115</f>
        <v>17055.3</v>
      </c>
      <c r="F22" s="136">
        <f>'Прил. 6'!I115</f>
        <v>11905.4</v>
      </c>
      <c r="G22" s="136">
        <f>'Прил. 6'!J115</f>
        <v>9640.199999999999</v>
      </c>
    </row>
    <row r="23" spans="2:7" ht="12.75" customHeight="1">
      <c r="B23" s="138" t="s">
        <v>316</v>
      </c>
      <c r="C23" s="133" t="s">
        <v>317</v>
      </c>
      <c r="D23" s="133"/>
      <c r="E23" s="131">
        <f>E24+E25</f>
        <v>931.4</v>
      </c>
      <c r="F23" s="131">
        <f>F24+F25</f>
        <v>974.4</v>
      </c>
      <c r="G23" s="131">
        <f>G24+G25</f>
        <v>1009.4</v>
      </c>
    </row>
    <row r="24" spans="2:7" ht="12.75" customHeight="1">
      <c r="B24" s="134" t="s">
        <v>318</v>
      </c>
      <c r="C24" s="135" t="s">
        <v>317</v>
      </c>
      <c r="D24" s="135" t="s">
        <v>319</v>
      </c>
      <c r="E24" s="136">
        <f>'Прил. 6'!H295</f>
        <v>931.4</v>
      </c>
      <c r="F24" s="136">
        <f>'Прил. 6'!I295</f>
        <v>974.4</v>
      </c>
      <c r="G24" s="136">
        <f>'Прил. 6'!J295</f>
        <v>1009.4</v>
      </c>
    </row>
    <row r="25" spans="2:7" ht="12.75" customHeight="1" hidden="1">
      <c r="B25" s="134"/>
      <c r="C25" s="135"/>
      <c r="D25" s="135"/>
      <c r="E25" s="136"/>
      <c r="F25" s="139"/>
      <c r="G25" s="139"/>
    </row>
    <row r="26" spans="2:7" ht="12.75" customHeight="1" hidden="1">
      <c r="B26" s="138"/>
      <c r="C26" s="133"/>
      <c r="D26" s="133"/>
      <c r="E26" s="131"/>
      <c r="F26" s="139"/>
      <c r="G26" s="139"/>
    </row>
    <row r="27" spans="2:7" ht="25.5" customHeight="1" hidden="1">
      <c r="B27" s="134"/>
      <c r="C27" s="135"/>
      <c r="D27" s="135"/>
      <c r="E27" s="136"/>
      <c r="F27" s="139"/>
      <c r="G27" s="139"/>
    </row>
    <row r="28" spans="2:7" ht="12.75" customHeight="1">
      <c r="B28" s="138" t="s">
        <v>320</v>
      </c>
      <c r="C28" s="133" t="s">
        <v>321</v>
      </c>
      <c r="D28" s="133"/>
      <c r="E28" s="131">
        <f>E30+E31+E32+E29</f>
        <v>34769.49999999999</v>
      </c>
      <c r="F28" s="131">
        <f>F30+F31+F32+F29</f>
        <v>35344.6</v>
      </c>
      <c r="G28" s="131">
        <f>G30+G31+G32+G29</f>
        <v>35541.7</v>
      </c>
    </row>
    <row r="29" spans="2:7" ht="12.75" customHeight="1">
      <c r="B29" s="134" t="s">
        <v>322</v>
      </c>
      <c r="C29" s="135" t="s">
        <v>321</v>
      </c>
      <c r="D29" s="135" t="s">
        <v>323</v>
      </c>
      <c r="E29" s="136">
        <f>'Прил. 6'!H329</f>
        <v>330.2</v>
      </c>
      <c r="F29" s="136">
        <f>'Прил. 6'!I329</f>
        <v>330.2</v>
      </c>
      <c r="G29" s="136">
        <f>'Прил. 6'!J329</f>
        <v>330.2</v>
      </c>
    </row>
    <row r="30" spans="2:7" ht="12.75" customHeight="1">
      <c r="B30" s="87" t="s">
        <v>324</v>
      </c>
      <c r="C30" s="135" t="s">
        <v>321</v>
      </c>
      <c r="D30" s="135" t="s">
        <v>325</v>
      </c>
      <c r="E30" s="136">
        <f>'Прил. 6'!H334</f>
        <v>1542.2</v>
      </c>
      <c r="F30" s="136">
        <f>'Прил. 6'!I334</f>
        <v>1507.4</v>
      </c>
      <c r="G30" s="136">
        <f>'Прил. 6'!J334</f>
        <v>1137.9</v>
      </c>
    </row>
    <row r="31" spans="2:7" ht="12.75" customHeight="1">
      <c r="B31" s="134" t="s">
        <v>326</v>
      </c>
      <c r="C31" s="135" t="s">
        <v>321</v>
      </c>
      <c r="D31" s="135" t="s">
        <v>327</v>
      </c>
      <c r="E31" s="136">
        <f>'Прил. 6'!H341</f>
        <v>32897.1</v>
      </c>
      <c r="F31" s="136">
        <f>'Прил. 6'!I341</f>
        <v>33507</v>
      </c>
      <c r="G31" s="136">
        <f>'Прил. 6'!J341</f>
        <v>34073.6</v>
      </c>
    </row>
    <row r="32" spans="2:7" ht="12.75" customHeight="1" hidden="1">
      <c r="B32" s="140"/>
      <c r="C32" s="135"/>
      <c r="D32" s="135"/>
      <c r="E32" s="136"/>
      <c r="F32" s="139"/>
      <c r="G32" s="139"/>
    </row>
    <row r="33" spans="2:7" ht="12.75" customHeight="1">
      <c r="B33" s="138" t="s">
        <v>328</v>
      </c>
      <c r="C33" s="133" t="s">
        <v>329</v>
      </c>
      <c r="D33" s="133"/>
      <c r="E33" s="131">
        <f>E34+E36+E37+E38+E35</f>
        <v>32316.3</v>
      </c>
      <c r="F33" s="131">
        <f>F34+F36+F37+F38+F35</f>
        <v>7284.5</v>
      </c>
      <c r="G33" s="131">
        <f>G34+G36+G37+G38+G35</f>
        <v>2513.4</v>
      </c>
    </row>
    <row r="34" spans="2:7" ht="12.75" customHeight="1" hidden="1">
      <c r="B34" s="134"/>
      <c r="C34" s="135"/>
      <c r="D34" s="135"/>
      <c r="E34" s="136"/>
      <c r="F34" s="139"/>
      <c r="G34" s="139"/>
    </row>
    <row r="35" spans="2:7" ht="12.75" customHeight="1">
      <c r="B35" s="134" t="s">
        <v>330</v>
      </c>
      <c r="C35" s="135" t="s">
        <v>329</v>
      </c>
      <c r="D35" s="135" t="s">
        <v>331</v>
      </c>
      <c r="E35" s="136">
        <f>'Прил. 6'!H393</f>
        <v>175</v>
      </c>
      <c r="F35" s="136">
        <f>'Прил. 6'!I393</f>
        <v>4945.5</v>
      </c>
      <c r="G35" s="136">
        <f>'Прил. 6'!J393</f>
        <v>0</v>
      </c>
    </row>
    <row r="36" spans="2:7" ht="12.75" customHeight="1">
      <c r="B36" s="134" t="s">
        <v>332</v>
      </c>
      <c r="C36" s="135" t="s">
        <v>329</v>
      </c>
      <c r="D36" s="135" t="s">
        <v>333</v>
      </c>
      <c r="E36" s="136">
        <f>'Прил. 6'!H418</f>
        <v>25197</v>
      </c>
      <c r="F36" s="136">
        <f>'Прил. 6'!I418</f>
        <v>25.6</v>
      </c>
      <c r="G36" s="136">
        <f>'Прил. 6'!J418</f>
        <v>0</v>
      </c>
    </row>
    <row r="37" spans="2:7" ht="15.75" customHeight="1">
      <c r="B37" s="141" t="s">
        <v>334</v>
      </c>
      <c r="C37" s="142" t="s">
        <v>329</v>
      </c>
      <c r="D37" s="142" t="s">
        <v>335</v>
      </c>
      <c r="E37" s="143">
        <f>'Прил. 6'!H466</f>
        <v>4458.5</v>
      </c>
      <c r="F37" s="143">
        <f>'Прил. 6'!I466</f>
        <v>0</v>
      </c>
      <c r="G37" s="143">
        <f>'Прил. 6'!J466</f>
        <v>0</v>
      </c>
    </row>
    <row r="38" spans="2:7" ht="14.25" customHeight="1">
      <c r="B38" s="140" t="s">
        <v>336</v>
      </c>
      <c r="C38" s="144" t="s">
        <v>329</v>
      </c>
      <c r="D38" s="142" t="s">
        <v>337</v>
      </c>
      <c r="E38" s="143">
        <f>'Прил. 6'!H529</f>
        <v>2485.7999999999997</v>
      </c>
      <c r="F38" s="143">
        <f>'Прил. 6'!I529</f>
        <v>2313.4</v>
      </c>
      <c r="G38" s="143">
        <f>'Прил. 6'!J529</f>
        <v>2513.4</v>
      </c>
    </row>
    <row r="39" spans="2:7" ht="14.25" customHeight="1">
      <c r="B39" s="145" t="s">
        <v>338</v>
      </c>
      <c r="C39" s="133" t="s">
        <v>339</v>
      </c>
      <c r="D39" s="133"/>
      <c r="E39" s="131">
        <f>E40</f>
        <v>0</v>
      </c>
      <c r="F39" s="131">
        <f>F40</f>
        <v>0</v>
      </c>
      <c r="G39" s="131">
        <f>G40</f>
        <v>0</v>
      </c>
    </row>
    <row r="40" spans="2:7" ht="14.25" customHeight="1">
      <c r="B40" s="146" t="s">
        <v>340</v>
      </c>
      <c r="C40" s="135" t="s">
        <v>339</v>
      </c>
      <c r="D40" s="135" t="s">
        <v>341</v>
      </c>
      <c r="E40" s="136">
        <f>'Прил. 6'!H548</f>
        <v>0</v>
      </c>
      <c r="F40" s="136">
        <f>'Прил. 6'!I540</f>
        <v>0</v>
      </c>
      <c r="G40" s="136">
        <f>'Прил. 6'!J540</f>
        <v>0</v>
      </c>
    </row>
    <row r="41" spans="2:7" ht="12.75" customHeight="1">
      <c r="B41" s="147" t="s">
        <v>342</v>
      </c>
      <c r="C41" s="133" t="s">
        <v>343</v>
      </c>
      <c r="D41" s="133"/>
      <c r="E41" s="131">
        <f>E42+E43+E45+E44+E46</f>
        <v>182049.30000000005</v>
      </c>
      <c r="F41" s="131">
        <f>F42+F43+F45+F44+F46</f>
        <v>150488.8</v>
      </c>
      <c r="G41" s="131">
        <f>G42+G43+G45+G44+G46</f>
        <v>140535.5</v>
      </c>
    </row>
    <row r="42" spans="2:7" ht="12.75" customHeight="1">
      <c r="B42" s="134" t="s">
        <v>344</v>
      </c>
      <c r="C42" s="135" t="s">
        <v>343</v>
      </c>
      <c r="D42" s="135" t="s">
        <v>345</v>
      </c>
      <c r="E42" s="136">
        <f>'Прил. 6'!H559</f>
        <v>24967.9</v>
      </c>
      <c r="F42" s="136">
        <f>'Прил. 6'!I559</f>
        <v>23138.6</v>
      </c>
      <c r="G42" s="136">
        <f>'Прил. 6'!J559</f>
        <v>18894.7</v>
      </c>
    </row>
    <row r="43" spans="2:8" ht="12.75" customHeight="1">
      <c r="B43" s="134" t="s">
        <v>346</v>
      </c>
      <c r="C43" s="135" t="s">
        <v>343</v>
      </c>
      <c r="D43" s="135" t="s">
        <v>347</v>
      </c>
      <c r="E43" s="136">
        <f>'Прил. 6'!H591</f>
        <v>126028.00000000001</v>
      </c>
      <c r="F43" s="136">
        <f>'Прил. 6'!I591</f>
        <v>110646.2</v>
      </c>
      <c r="G43" s="136">
        <f>'Прил. 6'!J591</f>
        <v>104441.09999999999</v>
      </c>
      <c r="H43" s="148"/>
    </row>
    <row r="44" spans="2:7" ht="12.75" customHeight="1">
      <c r="B44" s="134" t="s">
        <v>348</v>
      </c>
      <c r="C44" s="135" t="s">
        <v>343</v>
      </c>
      <c r="D44" s="135" t="s">
        <v>349</v>
      </c>
      <c r="E44" s="136">
        <f>'Прил. 6'!H655</f>
        <v>25639</v>
      </c>
      <c r="F44" s="136">
        <f>'Прил. 6'!I655</f>
        <v>11790.399999999998</v>
      </c>
      <c r="G44" s="136">
        <f>'Прил. 6'!J655</f>
        <v>12106.099999999999</v>
      </c>
    </row>
    <row r="45" spans="2:7" ht="12.75" customHeight="1">
      <c r="B45" s="134" t="s">
        <v>350</v>
      </c>
      <c r="C45" s="135" t="s">
        <v>343</v>
      </c>
      <c r="D45" s="135" t="s">
        <v>351</v>
      </c>
      <c r="E45" s="136">
        <f>'Прил. 6'!H704</f>
        <v>521.2</v>
      </c>
      <c r="F45" s="136">
        <f>'Прил. 6'!I704</f>
        <v>450</v>
      </c>
      <c r="G45" s="136">
        <f>'Прил. 6'!J704</f>
        <v>230</v>
      </c>
    </row>
    <row r="46" spans="2:7" ht="12.75" customHeight="1">
      <c r="B46" s="134" t="s">
        <v>352</v>
      </c>
      <c r="C46" s="135" t="s">
        <v>343</v>
      </c>
      <c r="D46" s="135" t="s">
        <v>353</v>
      </c>
      <c r="E46" s="136">
        <f>'Прил. 6'!H799</f>
        <v>4893.2</v>
      </c>
      <c r="F46" s="136">
        <f>'Прил. 6'!I799</f>
        <v>4463.6</v>
      </c>
      <c r="G46" s="136">
        <f>'Прил. 6'!J799</f>
        <v>4863.6</v>
      </c>
    </row>
    <row r="47" spans="2:7" ht="12.75" customHeight="1">
      <c r="B47" s="138" t="s">
        <v>354</v>
      </c>
      <c r="C47" s="133" t="s">
        <v>355</v>
      </c>
      <c r="D47" s="133"/>
      <c r="E47" s="131">
        <f>E48+E49</f>
        <v>11592</v>
      </c>
      <c r="F47" s="131">
        <f>F48+F49</f>
        <v>10121.3</v>
      </c>
      <c r="G47" s="131">
        <f>G48+G49</f>
        <v>10148.900000000001</v>
      </c>
    </row>
    <row r="48" spans="2:7" ht="12.75" customHeight="1">
      <c r="B48" s="134" t="s">
        <v>356</v>
      </c>
      <c r="C48" s="135" t="s">
        <v>355</v>
      </c>
      <c r="D48" s="135" t="s">
        <v>357</v>
      </c>
      <c r="E48" s="136">
        <f>'Прил. 6'!H834</f>
        <v>8582.5</v>
      </c>
      <c r="F48" s="136">
        <f>'Прил. 6'!I834</f>
        <v>7442.6</v>
      </c>
      <c r="G48" s="136">
        <f>'Прил. 6'!J834</f>
        <v>7270.200000000001</v>
      </c>
    </row>
    <row r="49" spans="2:7" ht="12.75" customHeight="1">
      <c r="B49" s="149" t="s">
        <v>358</v>
      </c>
      <c r="C49" s="135" t="s">
        <v>355</v>
      </c>
      <c r="D49" s="135" t="s">
        <v>359</v>
      </c>
      <c r="E49" s="136">
        <f>'Прил. 6'!H885</f>
        <v>3009.5</v>
      </c>
      <c r="F49" s="136">
        <f>'Прил. 6'!I885</f>
        <v>2678.7</v>
      </c>
      <c r="G49" s="136">
        <f>'Прил. 6'!J885</f>
        <v>2878.7</v>
      </c>
    </row>
    <row r="50" spans="2:7" ht="12.75" customHeight="1">
      <c r="B50" s="138" t="s">
        <v>360</v>
      </c>
      <c r="C50" s="133" t="s">
        <v>361</v>
      </c>
      <c r="D50" s="133"/>
      <c r="E50" s="131">
        <f>E51+E52+E53+E54</f>
        <v>7410</v>
      </c>
      <c r="F50" s="131">
        <f>F51+F52+F53+F54</f>
        <v>9848.800000000001</v>
      </c>
      <c r="G50" s="131">
        <f>G51+G52+G53+G54</f>
        <v>9938.500000000002</v>
      </c>
    </row>
    <row r="51" spans="2:7" ht="12.75" customHeight="1">
      <c r="B51" s="134" t="s">
        <v>362</v>
      </c>
      <c r="C51" s="135" t="s">
        <v>361</v>
      </c>
      <c r="D51" s="135" t="s">
        <v>363</v>
      </c>
      <c r="E51" s="136">
        <f>'Прил. 6'!H938</f>
        <v>1700</v>
      </c>
      <c r="F51" s="136">
        <f>'Прил. 6'!I938</f>
        <v>1900</v>
      </c>
      <c r="G51" s="136">
        <f>'Прил. 6'!J938</f>
        <v>1900</v>
      </c>
    </row>
    <row r="52" spans="2:7" ht="12.75" customHeight="1">
      <c r="B52" s="134" t="s">
        <v>364</v>
      </c>
      <c r="C52" s="135" t="s">
        <v>361</v>
      </c>
      <c r="D52" s="135" t="s">
        <v>365</v>
      </c>
      <c r="E52" s="136">
        <f>'Прил. 6'!H944</f>
        <v>514</v>
      </c>
      <c r="F52" s="136">
        <f>'Прил. 6'!I944</f>
        <v>384</v>
      </c>
      <c r="G52" s="136">
        <f>'Прил. 6'!J944</f>
        <v>384</v>
      </c>
    </row>
    <row r="53" spans="2:7" ht="12.75" customHeight="1">
      <c r="B53" s="134" t="s">
        <v>366</v>
      </c>
      <c r="C53" s="135" t="s">
        <v>361</v>
      </c>
      <c r="D53" s="135" t="s">
        <v>367</v>
      </c>
      <c r="E53" s="136">
        <f>'Прил. 6'!H978</f>
        <v>3820.4</v>
      </c>
      <c r="F53" s="136">
        <f>'Прил. 6'!I978</f>
        <v>6189.200000000001</v>
      </c>
      <c r="G53" s="136">
        <f>'Прил. 6'!J978</f>
        <v>6278.900000000001</v>
      </c>
    </row>
    <row r="54" spans="2:7" ht="12.75" customHeight="1">
      <c r="B54" s="134" t="s">
        <v>368</v>
      </c>
      <c r="C54" s="135" t="s">
        <v>361</v>
      </c>
      <c r="D54" s="135" t="s">
        <v>369</v>
      </c>
      <c r="E54" s="136">
        <f>'Прил. 6'!H1022</f>
        <v>1375.6</v>
      </c>
      <c r="F54" s="136">
        <f>'Прил. 6'!I1022</f>
        <v>1375.6</v>
      </c>
      <c r="G54" s="136">
        <f>'Прил. 6'!J1022</f>
        <v>1375.6</v>
      </c>
    </row>
    <row r="55" spans="2:7" ht="12.75" customHeight="1">
      <c r="B55" s="138" t="s">
        <v>370</v>
      </c>
      <c r="C55" s="133" t="s">
        <v>371</v>
      </c>
      <c r="D55" s="133"/>
      <c r="E55" s="131">
        <f>E56</f>
        <v>326.5</v>
      </c>
      <c r="F55" s="131">
        <f>F56</f>
        <v>300</v>
      </c>
      <c r="G55" s="131">
        <f>G56</f>
        <v>12783</v>
      </c>
    </row>
    <row r="56" spans="2:7" ht="12.75" customHeight="1">
      <c r="B56" s="134" t="s">
        <v>372</v>
      </c>
      <c r="C56" s="135" t="s">
        <v>371</v>
      </c>
      <c r="D56" s="135" t="s">
        <v>373</v>
      </c>
      <c r="E56" s="136">
        <f>'Прил. 6'!H1053</f>
        <v>326.5</v>
      </c>
      <c r="F56" s="136">
        <f>'Прил. 6'!I1053</f>
        <v>300</v>
      </c>
      <c r="G56" s="136">
        <f>'Прил. 6'!J1050</f>
        <v>12783</v>
      </c>
    </row>
    <row r="57" spans="2:7" ht="12.75" customHeight="1">
      <c r="B57" s="145" t="s">
        <v>374</v>
      </c>
      <c r="C57" s="150">
        <v>1300</v>
      </c>
      <c r="D57" s="135"/>
      <c r="E57" s="131">
        <f>E58</f>
        <v>240</v>
      </c>
      <c r="F57" s="131">
        <f>F58</f>
        <v>0</v>
      </c>
      <c r="G57" s="131">
        <f>G58</f>
        <v>0</v>
      </c>
    </row>
    <row r="58" spans="2:7" ht="14.25" customHeight="1">
      <c r="B58" s="146" t="s">
        <v>375</v>
      </c>
      <c r="C58" s="151">
        <v>1300</v>
      </c>
      <c r="D58" s="151">
        <v>1301</v>
      </c>
      <c r="E58" s="136">
        <f>'Прил. 6'!H1076</f>
        <v>240</v>
      </c>
      <c r="F58" s="136">
        <f>'Прил. 6'!I1076</f>
        <v>0</v>
      </c>
      <c r="G58" s="136">
        <f>'Прил. 6'!J1076</f>
        <v>0</v>
      </c>
    </row>
    <row r="59" spans="2:7" ht="26.25" customHeight="1">
      <c r="B59" s="138" t="s">
        <v>376</v>
      </c>
      <c r="C59" s="133" t="s">
        <v>377</v>
      </c>
      <c r="D59" s="133"/>
      <c r="E59" s="131">
        <f>E60+E61</f>
        <v>4479.3</v>
      </c>
      <c r="F59" s="131">
        <f>F60+F61</f>
        <v>3979.3</v>
      </c>
      <c r="G59" s="131">
        <f>G60+G61</f>
        <v>3979.3</v>
      </c>
    </row>
    <row r="60" spans="2:7" ht="27.75" customHeight="1">
      <c r="B60" s="134" t="s">
        <v>378</v>
      </c>
      <c r="C60" s="135" t="s">
        <v>377</v>
      </c>
      <c r="D60" s="135" t="s">
        <v>379</v>
      </c>
      <c r="E60" s="136">
        <f>'Прил. 6'!H1084</f>
        <v>3979.3</v>
      </c>
      <c r="F60" s="136">
        <f>'Прил. 6'!I1084</f>
        <v>3979.3</v>
      </c>
      <c r="G60" s="136">
        <f>'Прил. 6'!J1084</f>
        <v>3979.3</v>
      </c>
    </row>
    <row r="61" spans="2:7" ht="12.75" customHeight="1">
      <c r="B61" s="134" t="s">
        <v>380</v>
      </c>
      <c r="C61" s="135" t="s">
        <v>377</v>
      </c>
      <c r="D61" s="135" t="s">
        <v>381</v>
      </c>
      <c r="E61" s="136">
        <f>'Прил. 6'!H1090</f>
        <v>500</v>
      </c>
      <c r="F61" s="136">
        <f>'Прил. 6'!I1090</f>
        <v>0</v>
      </c>
      <c r="G61" s="136">
        <f>'Прил. 6'!J1090</f>
        <v>0</v>
      </c>
    </row>
    <row r="62" spans="2:7" ht="12.75" customHeight="1">
      <c r="B62" s="152" t="s">
        <v>382</v>
      </c>
      <c r="C62" s="153">
        <v>9900</v>
      </c>
      <c r="D62" s="153"/>
      <c r="E62" s="154">
        <f>E63</f>
        <v>0</v>
      </c>
      <c r="F62" s="155">
        <f>F63</f>
        <v>3041.7</v>
      </c>
      <c r="G62" s="155">
        <f>G63</f>
        <v>5884.3</v>
      </c>
    </row>
    <row r="63" spans="2:7" ht="12.75" customHeight="1">
      <c r="B63" s="156" t="s">
        <v>382</v>
      </c>
      <c r="C63" s="157">
        <v>9900</v>
      </c>
      <c r="D63" s="157">
        <v>9999</v>
      </c>
      <c r="E63" s="158">
        <f>'Прил. 6'!H1096</f>
        <v>0</v>
      </c>
      <c r="F63" s="159">
        <f>'Прил. 6'!I1096</f>
        <v>3041.7</v>
      </c>
      <c r="G63" s="159">
        <f>'Прил. 6'!J1096</f>
        <v>5884.3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04"/>
  <sheetViews>
    <sheetView zoomScale="85" zoomScaleNormal="85" zoomScalePageLayoutView="0" workbookViewId="0" topLeftCell="A1">
      <selection activeCell="B4" activeCellId="1" sqref="L14:N1091 B4:J4"/>
    </sheetView>
  </sheetViews>
  <sheetFormatPr defaultColWidth="6.875" defaultRowHeight="12.75"/>
  <cols>
    <col min="1" max="1" width="6.875" style="160" customWidth="1"/>
    <col min="2" max="2" width="103.375" style="161" customWidth="1"/>
    <col min="3" max="4" width="9.375" style="162" customWidth="1"/>
    <col min="5" max="5" width="14.375" style="162" customWidth="1"/>
    <col min="6" max="6" width="4.375" style="162" customWidth="1"/>
    <col min="7" max="7" width="4.875" style="162" customWidth="1"/>
    <col min="8" max="8" width="10.375" style="162" customWidth="1"/>
    <col min="9" max="9" width="10.875" style="162" customWidth="1"/>
    <col min="10" max="10" width="10.375" style="162" customWidth="1"/>
    <col min="11" max="11" width="9.375" style="160" customWidth="1"/>
    <col min="12" max="13" width="7.875" style="160" customWidth="1"/>
    <col min="14" max="64" width="6.875" style="160" customWidth="1"/>
    <col min="65" max="16384" width="6.875" style="163" customWidth="1"/>
  </cols>
  <sheetData>
    <row r="1" spans="2:10" ht="12.75" customHeight="1">
      <c r="B1" s="523" t="s">
        <v>179</v>
      </c>
      <c r="C1" s="523"/>
      <c r="D1" s="523"/>
      <c r="E1" s="523"/>
      <c r="F1" s="523"/>
      <c r="G1" s="523"/>
      <c r="H1" s="523"/>
      <c r="I1" s="523"/>
      <c r="J1" s="523"/>
    </row>
    <row r="2" spans="2:10" ht="12.75" customHeight="1">
      <c r="B2" s="521" t="s">
        <v>1</v>
      </c>
      <c r="C2" s="521"/>
      <c r="D2" s="521"/>
      <c r="E2" s="521"/>
      <c r="F2" s="521"/>
      <c r="G2" s="521"/>
      <c r="H2" s="521"/>
      <c r="I2" s="521"/>
      <c r="J2" s="521"/>
    </row>
    <row r="3" spans="2:10" ht="12.75" customHeight="1">
      <c r="B3" s="521" t="s">
        <v>2</v>
      </c>
      <c r="C3" s="521"/>
      <c r="D3" s="521"/>
      <c r="E3" s="521"/>
      <c r="F3" s="521"/>
      <c r="G3" s="521"/>
      <c r="H3" s="521"/>
      <c r="I3" s="521"/>
      <c r="J3" s="521"/>
    </row>
    <row r="4" spans="2:10" ht="12.75" customHeight="1">
      <c r="B4" s="522" t="s">
        <v>291</v>
      </c>
      <c r="C4" s="522"/>
      <c r="D4" s="522"/>
      <c r="E4" s="522"/>
      <c r="F4" s="522"/>
      <c r="G4" s="522"/>
      <c r="H4" s="522"/>
      <c r="I4" s="522"/>
      <c r="J4" s="522"/>
    </row>
    <row r="5" spans="3:10" ht="12.75" customHeight="1">
      <c r="C5" s="164"/>
      <c r="D5" s="164"/>
      <c r="E5" s="164"/>
      <c r="F5" s="164"/>
      <c r="G5" s="165"/>
      <c r="H5" s="165"/>
      <c r="I5" s="165"/>
      <c r="J5" s="165"/>
    </row>
    <row r="6" spans="3:10" ht="15.75" customHeight="1">
      <c r="C6" s="164"/>
      <c r="D6" s="164"/>
      <c r="E6" s="164"/>
      <c r="F6" s="164"/>
      <c r="G6" s="544" t="s">
        <v>383</v>
      </c>
      <c r="H6" s="544"/>
      <c r="I6" s="544"/>
      <c r="J6" s="544"/>
    </row>
    <row r="7" spans="3:10" ht="12.75" customHeight="1">
      <c r="C7" s="545" t="s">
        <v>50</v>
      </c>
      <c r="D7" s="545"/>
      <c r="E7" s="545"/>
      <c r="F7" s="545"/>
      <c r="G7" s="545"/>
      <c r="H7" s="545"/>
      <c r="I7" s="545"/>
      <c r="J7" s="545"/>
    </row>
    <row r="8" spans="2:10" ht="12.75" customHeight="1">
      <c r="B8" s="546" t="s">
        <v>5</v>
      </c>
      <c r="C8" s="546"/>
      <c r="D8" s="546"/>
      <c r="E8" s="546"/>
      <c r="F8" s="546"/>
      <c r="G8" s="546"/>
      <c r="H8" s="546"/>
      <c r="I8" s="546"/>
      <c r="J8" s="546"/>
    </row>
    <row r="9" spans="2:13" ht="12.75" customHeight="1">
      <c r="B9" s="522" t="s">
        <v>6</v>
      </c>
      <c r="C9" s="522"/>
      <c r="D9" s="522"/>
      <c r="E9" s="522"/>
      <c r="F9" s="522"/>
      <c r="G9" s="522"/>
      <c r="H9" s="522"/>
      <c r="I9" s="522"/>
      <c r="J9" s="522"/>
      <c r="K9" s="6"/>
      <c r="L9" s="6"/>
      <c r="M9" s="6"/>
    </row>
    <row r="10" spans="2:8" ht="12.75" customHeight="1">
      <c r="B10" s="166"/>
      <c r="C10" s="167"/>
      <c r="D10" s="167"/>
      <c r="E10" s="167"/>
      <c r="F10" s="167"/>
      <c r="G10" s="167"/>
      <c r="H10" s="168"/>
    </row>
    <row r="11" spans="2:10" ht="41.25" customHeight="1">
      <c r="B11" s="547" t="s">
        <v>384</v>
      </c>
      <c r="C11" s="547"/>
      <c r="D11" s="547"/>
      <c r="E11" s="547"/>
      <c r="F11" s="547"/>
      <c r="G11" s="547"/>
      <c r="H11" s="547"/>
      <c r="I11" s="547"/>
      <c r="J11" s="547"/>
    </row>
    <row r="12" spans="2:10" ht="12.75" customHeight="1">
      <c r="B12" s="169"/>
      <c r="J12" s="6" t="s">
        <v>295</v>
      </c>
    </row>
    <row r="13" spans="2:10" ht="22.5" customHeight="1">
      <c r="B13" s="170" t="s">
        <v>296</v>
      </c>
      <c r="C13" s="128" t="s">
        <v>297</v>
      </c>
      <c r="D13" s="128" t="s">
        <v>298</v>
      </c>
      <c r="E13" s="128" t="s">
        <v>385</v>
      </c>
      <c r="F13" s="128" t="s">
        <v>386</v>
      </c>
      <c r="G13" s="171" t="s">
        <v>387</v>
      </c>
      <c r="H13" s="12" t="s">
        <v>12</v>
      </c>
      <c r="I13" s="12" t="s">
        <v>13</v>
      </c>
      <c r="J13" s="12" t="s">
        <v>14</v>
      </c>
    </row>
    <row r="14" spans="2:10" ht="12.75" customHeight="1">
      <c r="B14" s="172" t="s">
        <v>299</v>
      </c>
      <c r="C14" s="130"/>
      <c r="D14" s="130"/>
      <c r="E14" s="130"/>
      <c r="F14" s="130"/>
      <c r="G14" s="130"/>
      <c r="H14" s="173">
        <f>H20+H292+H326+H389+H555+H828+H934+H1050+H1074+H1081+H545+H1096</f>
        <v>314219.30000000005</v>
      </c>
      <c r="I14" s="173">
        <f>I20+I292+I326+I389+I555+I828+I934+I1050+I1074+I1081+I545+I1096</f>
        <v>253720.79999999996</v>
      </c>
      <c r="J14" s="173">
        <f>J20+J292+J326+J389+J555+J828+J934+J1050+J1074+J1081+J545+J1096</f>
        <v>253406.09999999995</v>
      </c>
    </row>
    <row r="15" spans="2:10" ht="12.75" customHeight="1" hidden="1">
      <c r="B15" s="172" t="s">
        <v>388</v>
      </c>
      <c r="C15" s="130"/>
      <c r="D15" s="130"/>
      <c r="E15" s="130"/>
      <c r="F15" s="130"/>
      <c r="G15" s="130">
        <v>1</v>
      </c>
      <c r="H15" s="173">
        <f>H829</f>
        <v>0</v>
      </c>
      <c r="I15" s="173">
        <f>I829</f>
        <v>0</v>
      </c>
      <c r="J15" s="173">
        <f>J829</f>
        <v>0</v>
      </c>
    </row>
    <row r="16" spans="2:10" ht="12.75" customHeight="1">
      <c r="B16" s="172" t="s">
        <v>389</v>
      </c>
      <c r="C16" s="130"/>
      <c r="D16" s="130"/>
      <c r="E16" s="130"/>
      <c r="F16" s="130"/>
      <c r="G16" s="130">
        <v>2</v>
      </c>
      <c r="H16" s="173">
        <f>H21+H327+H390+H556+H830+H935+H1051+H1082+H1075+H546+H1097</f>
        <v>145861.29999999996</v>
      </c>
      <c r="I16" s="173">
        <f>I21+I327+I390+I556+I830+I935+I1051+I1082+I1075+I546+I1097</f>
        <v>125500</v>
      </c>
      <c r="J16" s="173">
        <f>J21+J327+J390+J556+J830+J935+J1051+J1082+J1075+J546+J1097</f>
        <v>121495.5</v>
      </c>
    </row>
    <row r="17" spans="2:10" ht="12.75" customHeight="1">
      <c r="B17" s="172" t="s">
        <v>390</v>
      </c>
      <c r="C17" s="130"/>
      <c r="D17" s="130"/>
      <c r="E17" s="130"/>
      <c r="F17" s="130"/>
      <c r="G17" s="130">
        <v>3</v>
      </c>
      <c r="H17" s="173">
        <f>H22+H328+H391+H557+H831+H936+H1083+H547</f>
        <v>155145.8</v>
      </c>
      <c r="I17" s="173">
        <f>I22+I328+I391+I557+I831+I936+I1083+I547</f>
        <v>114188.5</v>
      </c>
      <c r="J17" s="173">
        <f>J22+J328+J391+J557+J831+J936+J1083+J547+J1052</f>
        <v>120024.70000000001</v>
      </c>
    </row>
    <row r="18" spans="2:10" ht="12.75" customHeight="1">
      <c r="B18" s="172" t="s">
        <v>391</v>
      </c>
      <c r="C18" s="130"/>
      <c r="D18" s="130"/>
      <c r="E18" s="130"/>
      <c r="F18" s="130"/>
      <c r="G18" s="130">
        <v>4</v>
      </c>
      <c r="H18" s="173">
        <f>H23+H294+H558+H832+H937+H392</f>
        <v>13212.2</v>
      </c>
      <c r="I18" s="173">
        <f>I23+I294+I558+I832+I937+I392</f>
        <v>14032.3</v>
      </c>
      <c r="J18" s="173">
        <f>J23+J294+J558+J832+J937+J392</f>
        <v>11885.9</v>
      </c>
    </row>
    <row r="19" spans="2:10" ht="12.75" customHeight="1" hidden="1">
      <c r="B19" s="172" t="s">
        <v>392</v>
      </c>
      <c r="C19" s="130"/>
      <c r="D19" s="130"/>
      <c r="E19" s="130"/>
      <c r="F19" s="130"/>
      <c r="G19" s="130">
        <v>6</v>
      </c>
      <c r="H19" s="173"/>
      <c r="I19" s="174"/>
      <c r="J19" s="174"/>
    </row>
    <row r="20" spans="2:10" ht="12.75" customHeight="1">
      <c r="B20" s="175" t="s">
        <v>300</v>
      </c>
      <c r="C20" s="133" t="s">
        <v>301</v>
      </c>
      <c r="D20" s="130"/>
      <c r="E20" s="130"/>
      <c r="F20" s="130"/>
      <c r="G20" s="130"/>
      <c r="H20" s="173">
        <f>H24+H34+H46+H68+H74+H102+H115</f>
        <v>40105</v>
      </c>
      <c r="I20" s="173">
        <f>I24+I34+I46+I68+I74+I102+I115</f>
        <v>32337.4</v>
      </c>
      <c r="J20" s="173">
        <f>J24+J34+J46+J68+J74+J102+J115</f>
        <v>31072.1</v>
      </c>
    </row>
    <row r="21" spans="2:10" ht="12.75" customHeight="1">
      <c r="B21" s="172" t="s">
        <v>389</v>
      </c>
      <c r="C21" s="130"/>
      <c r="D21" s="130"/>
      <c r="E21" s="130"/>
      <c r="F21" s="130"/>
      <c r="G21" s="130">
        <v>2</v>
      </c>
      <c r="H21" s="173">
        <f>H29+H39+H42+H52+H57+H60+H63+H79+H82+H107+H126+H144+H242+H246+H249+H258+H276+H279+H283+H281+H85+H45+H172+H180+H238+H254+H256+H252+H208+H262+H268+H173+H119+H91+H94+H97+H265+H213</f>
        <v>39081.19999999999</v>
      </c>
      <c r="I21" s="173">
        <f>I29+I39+I42+I52+I57+I60+I63+I79+I82+I107+I126+I144+I242+I246+I249+I258+I276+I279+I283+I281+I85+I45+I172+I180+I238+I254+I256+I252+I208+I262+I268+I173+I119+I91+I94+I97+I265+I213</f>
        <v>31313.600000000002</v>
      </c>
      <c r="J21" s="173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172" t="s">
        <v>390</v>
      </c>
      <c r="C22" s="130"/>
      <c r="D22" s="130"/>
      <c r="E22" s="130"/>
      <c r="F22" s="130"/>
      <c r="G22" s="130">
        <v>3</v>
      </c>
      <c r="H22" s="173">
        <f>H217+H220+H224+H227+H231+H234+H272+H67+H101+H287+H33</f>
        <v>1022.7</v>
      </c>
      <c r="I22" s="173">
        <f>I217+I220+I224+I227+I231+I234+I272+I67+I101+I287</f>
        <v>1022.7</v>
      </c>
      <c r="J22" s="173">
        <f>J217+J220+J224+J227+J231+J234+J272+J67+J101+J287</f>
        <v>1022.7</v>
      </c>
    </row>
    <row r="23" spans="2:10" ht="12.75" customHeight="1">
      <c r="B23" s="172" t="s">
        <v>391</v>
      </c>
      <c r="C23" s="130"/>
      <c r="D23" s="130"/>
      <c r="E23" s="130"/>
      <c r="F23" s="130"/>
      <c r="G23" s="130">
        <v>4</v>
      </c>
      <c r="H23" s="173">
        <f>H73+H291</f>
        <v>1.1</v>
      </c>
      <c r="I23" s="173">
        <f>I73</f>
        <v>1.1</v>
      </c>
      <c r="J23" s="173">
        <f>J73</f>
        <v>1</v>
      </c>
    </row>
    <row r="24" spans="2:10" ht="27" customHeight="1">
      <c r="B24" s="176" t="s">
        <v>302</v>
      </c>
      <c r="C24" s="177" t="s">
        <v>301</v>
      </c>
      <c r="D24" s="177" t="s">
        <v>303</v>
      </c>
      <c r="E24" s="135"/>
      <c r="F24" s="135"/>
      <c r="G24" s="135"/>
      <c r="H24" s="174">
        <f>H25+H30</f>
        <v>1826.2</v>
      </c>
      <c r="I24" s="174">
        <f>I25</f>
        <v>1785.1</v>
      </c>
      <c r="J24" s="174">
        <f>J25</f>
        <v>1985.1</v>
      </c>
    </row>
    <row r="25" spans="2:10" ht="15.75" customHeight="1">
      <c r="B25" s="178" t="s">
        <v>393</v>
      </c>
      <c r="C25" s="179" t="s">
        <v>301</v>
      </c>
      <c r="D25" s="135" t="s">
        <v>303</v>
      </c>
      <c r="E25" s="135" t="s">
        <v>394</v>
      </c>
      <c r="F25" s="135"/>
      <c r="G25" s="135"/>
      <c r="H25" s="174">
        <f>H26</f>
        <v>1826.2</v>
      </c>
      <c r="I25" s="174">
        <f>I26</f>
        <v>1785.1</v>
      </c>
      <c r="J25" s="174">
        <f>J26</f>
        <v>1985.1</v>
      </c>
    </row>
    <row r="26" spans="2:10" ht="12.75" customHeight="1">
      <c r="B26" s="180" t="s">
        <v>395</v>
      </c>
      <c r="C26" s="135" t="s">
        <v>301</v>
      </c>
      <c r="D26" s="135" t="s">
        <v>303</v>
      </c>
      <c r="E26" s="181" t="s">
        <v>396</v>
      </c>
      <c r="F26" s="135"/>
      <c r="G26" s="135"/>
      <c r="H26" s="174">
        <f>H27</f>
        <v>1826.2</v>
      </c>
      <c r="I26" s="174">
        <f>I27</f>
        <v>1785.1</v>
      </c>
      <c r="J26" s="174">
        <f>J27</f>
        <v>1985.1</v>
      </c>
    </row>
    <row r="27" spans="2:10" ht="40.5" customHeight="1">
      <c r="B27" s="178" t="s">
        <v>397</v>
      </c>
      <c r="C27" s="135" t="s">
        <v>301</v>
      </c>
      <c r="D27" s="135" t="s">
        <v>303</v>
      </c>
      <c r="E27" s="181" t="s">
        <v>396</v>
      </c>
      <c r="F27" s="135" t="s">
        <v>398</v>
      </c>
      <c r="G27" s="135"/>
      <c r="H27" s="174">
        <f>H28</f>
        <v>1826.2</v>
      </c>
      <c r="I27" s="174">
        <f>I28</f>
        <v>1785.1</v>
      </c>
      <c r="J27" s="174">
        <f>J28</f>
        <v>1985.1</v>
      </c>
    </row>
    <row r="28" spans="2:10" ht="15.75" customHeight="1">
      <c r="B28" s="178" t="s">
        <v>399</v>
      </c>
      <c r="C28" s="135" t="s">
        <v>301</v>
      </c>
      <c r="D28" s="135" t="s">
        <v>303</v>
      </c>
      <c r="E28" s="181" t="s">
        <v>396</v>
      </c>
      <c r="F28" s="135" t="s">
        <v>400</v>
      </c>
      <c r="G28" s="135"/>
      <c r="H28" s="174">
        <f>H29</f>
        <v>1826.2</v>
      </c>
      <c r="I28" s="174">
        <f>I29</f>
        <v>1785.1</v>
      </c>
      <c r="J28" s="174">
        <f>J29</f>
        <v>1985.1</v>
      </c>
    </row>
    <row r="29" spans="2:10" ht="15.75" customHeight="1">
      <c r="B29" s="178" t="s">
        <v>389</v>
      </c>
      <c r="C29" s="135" t="s">
        <v>301</v>
      </c>
      <c r="D29" s="135" t="s">
        <v>303</v>
      </c>
      <c r="E29" s="181" t="s">
        <v>396</v>
      </c>
      <c r="F29" s="135" t="s">
        <v>400</v>
      </c>
      <c r="G29" s="135">
        <v>2</v>
      </c>
      <c r="H29" s="174">
        <f>'Прил. 7'!I98</f>
        <v>1826.2</v>
      </c>
      <c r="I29" s="174">
        <f>'Прил. 7'!J98</f>
        <v>1785.1</v>
      </c>
      <c r="J29" s="174">
        <f>'Прил. 7'!K98</f>
        <v>1985.1</v>
      </c>
    </row>
    <row r="30" spans="2:10" ht="42.75" hidden="1">
      <c r="B30" s="182" t="s">
        <v>401</v>
      </c>
      <c r="C30" s="135" t="s">
        <v>301</v>
      </c>
      <c r="D30" s="135" t="s">
        <v>303</v>
      </c>
      <c r="E30" s="183" t="s">
        <v>394</v>
      </c>
      <c r="F30" s="128"/>
      <c r="G30" s="128"/>
      <c r="H30" s="174">
        <f>H31</f>
        <v>0</v>
      </c>
      <c r="I30" s="174">
        <f>I31</f>
        <v>0</v>
      </c>
      <c r="J30" s="174">
        <f>J31</f>
        <v>0</v>
      </c>
    </row>
    <row r="31" spans="2:10" ht="15.75" customHeight="1" hidden="1">
      <c r="B31" s="184" t="s">
        <v>397</v>
      </c>
      <c r="C31" s="135" t="s">
        <v>301</v>
      </c>
      <c r="D31" s="135" t="s">
        <v>303</v>
      </c>
      <c r="E31" s="183" t="s">
        <v>402</v>
      </c>
      <c r="F31" s="135" t="s">
        <v>398</v>
      </c>
      <c r="G31" s="128"/>
      <c r="H31" s="174">
        <f>H32</f>
        <v>0</v>
      </c>
      <c r="I31" s="174">
        <f>I32</f>
        <v>0</v>
      </c>
      <c r="J31" s="174">
        <f>J32</f>
        <v>0</v>
      </c>
    </row>
    <row r="32" spans="2:10" ht="15.75" customHeight="1" hidden="1">
      <c r="B32" s="185" t="s">
        <v>399</v>
      </c>
      <c r="C32" s="135" t="s">
        <v>301</v>
      </c>
      <c r="D32" s="135" t="s">
        <v>303</v>
      </c>
      <c r="E32" s="183" t="s">
        <v>402</v>
      </c>
      <c r="F32" s="135" t="s">
        <v>400</v>
      </c>
      <c r="G32" s="128"/>
      <c r="H32" s="174">
        <f>H33</f>
        <v>0</v>
      </c>
      <c r="I32" s="174">
        <f>I33</f>
        <v>0</v>
      </c>
      <c r="J32" s="174">
        <f>J33</f>
        <v>0</v>
      </c>
    </row>
    <row r="33" spans="2:10" ht="15.75" customHeight="1" hidden="1">
      <c r="B33" s="185" t="s">
        <v>390</v>
      </c>
      <c r="C33" s="135" t="s">
        <v>301</v>
      </c>
      <c r="D33" s="135" t="s">
        <v>303</v>
      </c>
      <c r="E33" s="183" t="s">
        <v>402</v>
      </c>
      <c r="F33" s="135" t="s">
        <v>400</v>
      </c>
      <c r="G33" s="128">
        <v>3</v>
      </c>
      <c r="H33" s="174">
        <f>'Прил. 7'!I102</f>
        <v>0</v>
      </c>
      <c r="I33" s="174"/>
      <c r="J33" s="174"/>
    </row>
    <row r="34" spans="2:10" ht="27.75" customHeight="1">
      <c r="B34" s="176" t="s">
        <v>304</v>
      </c>
      <c r="C34" s="177" t="s">
        <v>301</v>
      </c>
      <c r="D34" s="177" t="s">
        <v>305</v>
      </c>
      <c r="E34" s="186"/>
      <c r="F34" s="135"/>
      <c r="G34" s="135"/>
      <c r="H34" s="174">
        <f>H35</f>
        <v>793.6</v>
      </c>
      <c r="I34" s="174">
        <f>I35</f>
        <v>742.4</v>
      </c>
      <c r="J34" s="174">
        <f>J35</f>
        <v>842.4</v>
      </c>
    </row>
    <row r="35" spans="2:10" ht="15.75" customHeight="1">
      <c r="B35" s="178" t="s">
        <v>393</v>
      </c>
      <c r="C35" s="135" t="s">
        <v>301</v>
      </c>
      <c r="D35" s="135" t="s">
        <v>305</v>
      </c>
      <c r="E35" s="135" t="s">
        <v>394</v>
      </c>
      <c r="F35" s="135"/>
      <c r="G35" s="135"/>
      <c r="H35" s="174">
        <f>H36</f>
        <v>793.6</v>
      </c>
      <c r="I35" s="174">
        <f>I36</f>
        <v>742.4</v>
      </c>
      <c r="J35" s="174">
        <f>J36</f>
        <v>842.4</v>
      </c>
    </row>
    <row r="36" spans="2:10" ht="15.75" customHeight="1">
      <c r="B36" s="187" t="s">
        <v>403</v>
      </c>
      <c r="C36" s="135" t="s">
        <v>301</v>
      </c>
      <c r="D36" s="135" t="s">
        <v>305</v>
      </c>
      <c r="E36" s="181" t="s">
        <v>404</v>
      </c>
      <c r="F36" s="135"/>
      <c r="G36" s="135"/>
      <c r="H36" s="174">
        <f>H37+H40+H43</f>
        <v>793.6</v>
      </c>
      <c r="I36" s="174">
        <f>I37+I40</f>
        <v>742.4</v>
      </c>
      <c r="J36" s="174">
        <f>J37+J40</f>
        <v>842.4</v>
      </c>
    </row>
    <row r="37" spans="2:10" ht="40.5" customHeight="1">
      <c r="B37" s="178" t="s">
        <v>397</v>
      </c>
      <c r="C37" s="135" t="s">
        <v>301</v>
      </c>
      <c r="D37" s="135" t="s">
        <v>305</v>
      </c>
      <c r="E37" s="181" t="s">
        <v>404</v>
      </c>
      <c r="F37" s="135" t="s">
        <v>398</v>
      </c>
      <c r="G37" s="135"/>
      <c r="H37" s="174">
        <f>H38</f>
        <v>697.7</v>
      </c>
      <c r="I37" s="174">
        <f>I38</f>
        <v>692.4</v>
      </c>
      <c r="J37" s="174">
        <f>J38</f>
        <v>792.4</v>
      </c>
    </row>
    <row r="38" spans="2:10" ht="15.75" customHeight="1">
      <c r="B38" s="178" t="s">
        <v>399</v>
      </c>
      <c r="C38" s="135" t="s">
        <v>301</v>
      </c>
      <c r="D38" s="135" t="s">
        <v>305</v>
      </c>
      <c r="E38" s="181" t="s">
        <v>404</v>
      </c>
      <c r="F38" s="135" t="s">
        <v>400</v>
      </c>
      <c r="G38" s="135"/>
      <c r="H38" s="174">
        <f>H39</f>
        <v>697.7</v>
      </c>
      <c r="I38" s="174">
        <f>I39</f>
        <v>692.4</v>
      </c>
      <c r="J38" s="174">
        <f>J39</f>
        <v>792.4</v>
      </c>
    </row>
    <row r="39" spans="2:10" ht="15.75" customHeight="1">
      <c r="B39" s="178" t="s">
        <v>389</v>
      </c>
      <c r="C39" s="135" t="s">
        <v>301</v>
      </c>
      <c r="D39" s="135" t="s">
        <v>305</v>
      </c>
      <c r="E39" s="181" t="s">
        <v>404</v>
      </c>
      <c r="F39" s="135" t="s">
        <v>400</v>
      </c>
      <c r="G39" s="135">
        <v>2</v>
      </c>
      <c r="H39" s="174">
        <f>'Прил. 7'!I610</f>
        <v>697.7</v>
      </c>
      <c r="I39" s="174">
        <f>'Прил. 7'!J610</f>
        <v>692.4</v>
      </c>
      <c r="J39" s="174">
        <f>'Прил. 7'!K610</f>
        <v>792.4</v>
      </c>
    </row>
    <row r="40" spans="2:10" ht="12.75" customHeight="1">
      <c r="B40" s="178" t="s">
        <v>405</v>
      </c>
      <c r="C40" s="135" t="s">
        <v>301</v>
      </c>
      <c r="D40" s="135" t="s">
        <v>305</v>
      </c>
      <c r="E40" s="181" t="s">
        <v>404</v>
      </c>
      <c r="F40" s="135" t="s">
        <v>406</v>
      </c>
      <c r="G40" s="135"/>
      <c r="H40" s="174">
        <f>H41</f>
        <v>90.9</v>
      </c>
      <c r="I40" s="174">
        <f>I41</f>
        <v>50</v>
      </c>
      <c r="J40" s="174">
        <f>J41</f>
        <v>50</v>
      </c>
    </row>
    <row r="41" spans="2:10" ht="12.75" customHeight="1">
      <c r="B41" s="188" t="s">
        <v>407</v>
      </c>
      <c r="C41" s="135" t="s">
        <v>301</v>
      </c>
      <c r="D41" s="135" t="s">
        <v>305</v>
      </c>
      <c r="E41" s="181" t="s">
        <v>404</v>
      </c>
      <c r="F41" s="135" t="s">
        <v>408</v>
      </c>
      <c r="G41" s="135"/>
      <c r="H41" s="174">
        <f>H42</f>
        <v>90.9</v>
      </c>
      <c r="I41" s="174">
        <f>I42</f>
        <v>50</v>
      </c>
      <c r="J41" s="174">
        <f>J42</f>
        <v>50</v>
      </c>
    </row>
    <row r="42" spans="2:10" ht="14.25" customHeight="1">
      <c r="B42" s="185" t="s">
        <v>389</v>
      </c>
      <c r="C42" s="135" t="s">
        <v>301</v>
      </c>
      <c r="D42" s="135" t="s">
        <v>305</v>
      </c>
      <c r="E42" s="181" t="s">
        <v>404</v>
      </c>
      <c r="F42" s="135" t="s">
        <v>408</v>
      </c>
      <c r="G42" s="135">
        <v>2</v>
      </c>
      <c r="H42" s="174">
        <f>'Прил. 7'!I613</f>
        <v>90.9</v>
      </c>
      <c r="I42" s="174">
        <f>'Прил. 7'!J613</f>
        <v>50</v>
      </c>
      <c r="J42" s="174">
        <f>'Прил. 7'!K613</f>
        <v>50</v>
      </c>
    </row>
    <row r="43" spans="2:10" ht="14.25" customHeight="1">
      <c r="B43" s="189" t="s">
        <v>409</v>
      </c>
      <c r="C43" s="135" t="s">
        <v>301</v>
      </c>
      <c r="D43" s="135" t="s">
        <v>305</v>
      </c>
      <c r="E43" s="181" t="s">
        <v>404</v>
      </c>
      <c r="F43" s="135" t="s">
        <v>410</v>
      </c>
      <c r="G43" s="135"/>
      <c r="H43" s="174">
        <f>H44</f>
        <v>5</v>
      </c>
      <c r="I43" s="174">
        <f>I44</f>
        <v>0</v>
      </c>
      <c r="J43" s="174">
        <f>J44</f>
        <v>0</v>
      </c>
    </row>
    <row r="44" spans="2:10" ht="14.25" customHeight="1">
      <c r="B44" s="189" t="s">
        <v>411</v>
      </c>
      <c r="C44" s="135" t="s">
        <v>301</v>
      </c>
      <c r="D44" s="135" t="s">
        <v>305</v>
      </c>
      <c r="E44" s="181" t="s">
        <v>404</v>
      </c>
      <c r="F44" s="135" t="s">
        <v>412</v>
      </c>
      <c r="G44" s="135"/>
      <c r="H44" s="174">
        <f>H45</f>
        <v>5</v>
      </c>
      <c r="I44" s="174">
        <f>I45</f>
        <v>0</v>
      </c>
      <c r="J44" s="174">
        <f>J45</f>
        <v>0</v>
      </c>
    </row>
    <row r="45" spans="2:10" ht="14.25" customHeight="1">
      <c r="B45" s="189" t="s">
        <v>389</v>
      </c>
      <c r="C45" s="135" t="s">
        <v>301</v>
      </c>
      <c r="D45" s="135" t="s">
        <v>305</v>
      </c>
      <c r="E45" s="181" t="s">
        <v>404</v>
      </c>
      <c r="F45" s="135" t="s">
        <v>412</v>
      </c>
      <c r="G45" s="135" t="s">
        <v>413</v>
      </c>
      <c r="H45" s="174">
        <f>'Прил. 7'!I616</f>
        <v>5</v>
      </c>
      <c r="I45" s="174">
        <f>'Прил. 7'!J616</f>
        <v>0</v>
      </c>
      <c r="J45" s="174">
        <f>'Прил. 7'!K616</f>
        <v>0</v>
      </c>
    </row>
    <row r="46" spans="2:10" ht="27.75" customHeight="1">
      <c r="B46" s="176" t="s">
        <v>306</v>
      </c>
      <c r="C46" s="177" t="s">
        <v>301</v>
      </c>
      <c r="D46" s="177" t="s">
        <v>307</v>
      </c>
      <c r="E46" s="186"/>
      <c r="F46" s="135"/>
      <c r="G46" s="135"/>
      <c r="H46" s="174">
        <f>H47+H53+H64</f>
        <v>15819.5</v>
      </c>
      <c r="I46" s="174">
        <f>I47+I53</f>
        <v>13610.6</v>
      </c>
      <c r="J46" s="174">
        <f>J47+J53</f>
        <v>14010.6</v>
      </c>
    </row>
    <row r="47" spans="2:10" ht="28.5" customHeight="1" hidden="1">
      <c r="B47" s="175" t="s">
        <v>414</v>
      </c>
      <c r="C47" s="135" t="s">
        <v>301</v>
      </c>
      <c r="D47" s="135" t="s">
        <v>307</v>
      </c>
      <c r="E47" s="181" t="s">
        <v>415</v>
      </c>
      <c r="F47" s="135"/>
      <c r="G47" s="135"/>
      <c r="H47" s="174">
        <f>H49</f>
        <v>0</v>
      </c>
      <c r="I47" s="174">
        <f>I49</f>
        <v>0</v>
      </c>
      <c r="J47" s="174">
        <f>J49</f>
        <v>0</v>
      </c>
    </row>
    <row r="48" spans="2:10" ht="12.75" customHeight="1" hidden="1">
      <c r="B48" s="185" t="s">
        <v>416</v>
      </c>
      <c r="C48" s="135" t="s">
        <v>301</v>
      </c>
      <c r="D48" s="135" t="s">
        <v>307</v>
      </c>
      <c r="E48" s="181" t="s">
        <v>415</v>
      </c>
      <c r="F48" s="135"/>
      <c r="G48" s="135"/>
      <c r="H48" s="174">
        <f>H49</f>
        <v>0</v>
      </c>
      <c r="I48" s="174">
        <f>I49</f>
        <v>0</v>
      </c>
      <c r="J48" s="174">
        <f>J49</f>
        <v>0</v>
      </c>
    </row>
    <row r="49" spans="2:10" ht="12.75" customHeight="1" hidden="1">
      <c r="B49" s="185" t="s">
        <v>417</v>
      </c>
      <c r="C49" s="135" t="s">
        <v>301</v>
      </c>
      <c r="D49" s="135" t="s">
        <v>307</v>
      </c>
      <c r="E49" s="181" t="s">
        <v>418</v>
      </c>
      <c r="F49" s="135"/>
      <c r="G49" s="135"/>
      <c r="H49" s="174">
        <f>H50</f>
        <v>0</v>
      </c>
      <c r="I49" s="174">
        <f>I50</f>
        <v>0</v>
      </c>
      <c r="J49" s="174">
        <f>J50</f>
        <v>0</v>
      </c>
    </row>
    <row r="50" spans="2:10" ht="12.75" customHeight="1" hidden="1">
      <c r="B50" s="188" t="s">
        <v>405</v>
      </c>
      <c r="C50" s="135" t="s">
        <v>301</v>
      </c>
      <c r="D50" s="135" t="s">
        <v>307</v>
      </c>
      <c r="E50" s="181" t="s">
        <v>418</v>
      </c>
      <c r="F50" s="135" t="s">
        <v>406</v>
      </c>
      <c r="G50" s="135"/>
      <c r="H50" s="174">
        <f>H51</f>
        <v>0</v>
      </c>
      <c r="I50" s="174">
        <f>I51</f>
        <v>0</v>
      </c>
      <c r="J50" s="174">
        <f>J51</f>
        <v>0</v>
      </c>
    </row>
    <row r="51" spans="2:10" ht="12.75" customHeight="1" hidden="1">
      <c r="B51" s="188" t="s">
        <v>407</v>
      </c>
      <c r="C51" s="135" t="s">
        <v>301</v>
      </c>
      <c r="D51" s="135" t="s">
        <v>307</v>
      </c>
      <c r="E51" s="181" t="s">
        <v>418</v>
      </c>
      <c r="F51" s="135" t="s">
        <v>408</v>
      </c>
      <c r="G51" s="135"/>
      <c r="H51" s="174">
        <f>H52</f>
        <v>0</v>
      </c>
      <c r="I51" s="174">
        <f>I52</f>
        <v>0</v>
      </c>
      <c r="J51" s="174">
        <f>J52</f>
        <v>0</v>
      </c>
    </row>
    <row r="52" spans="2:10" ht="14.25" customHeight="1" hidden="1">
      <c r="B52" s="185" t="s">
        <v>389</v>
      </c>
      <c r="C52" s="135" t="s">
        <v>301</v>
      </c>
      <c r="D52" s="135" t="s">
        <v>307</v>
      </c>
      <c r="E52" s="181" t="s">
        <v>418</v>
      </c>
      <c r="F52" s="135" t="s">
        <v>408</v>
      </c>
      <c r="G52" s="135" t="s">
        <v>413</v>
      </c>
      <c r="H52" s="174">
        <f>'Прил. 7'!I109</f>
        <v>0</v>
      </c>
      <c r="I52" s="174">
        <f>'Прил. 7'!J109</f>
        <v>0</v>
      </c>
      <c r="J52" s="174">
        <f>'Прил. 7'!K109</f>
        <v>0</v>
      </c>
    </row>
    <row r="53" spans="2:10" ht="12.75" customHeight="1">
      <c r="B53" s="185" t="s">
        <v>393</v>
      </c>
      <c r="C53" s="135" t="s">
        <v>301</v>
      </c>
      <c r="D53" s="135" t="s">
        <v>307</v>
      </c>
      <c r="E53" s="135" t="s">
        <v>394</v>
      </c>
      <c r="F53" s="135"/>
      <c r="G53" s="135"/>
      <c r="H53" s="174">
        <f>H54</f>
        <v>15819.5</v>
      </c>
      <c r="I53" s="174">
        <f>I54</f>
        <v>13610.6</v>
      </c>
      <c r="J53" s="174">
        <f>J54</f>
        <v>14010.6</v>
      </c>
    </row>
    <row r="54" spans="2:10" ht="12.75" customHeight="1">
      <c r="B54" s="190" t="s">
        <v>419</v>
      </c>
      <c r="C54" s="135" t="s">
        <v>301</v>
      </c>
      <c r="D54" s="135" t="s">
        <v>307</v>
      </c>
      <c r="E54" s="181" t="s">
        <v>420</v>
      </c>
      <c r="F54" s="135"/>
      <c r="G54" s="135"/>
      <c r="H54" s="174">
        <f>H55+H58+H61</f>
        <v>15819.5</v>
      </c>
      <c r="I54" s="174">
        <f>I55+I58+I61</f>
        <v>13610.6</v>
      </c>
      <c r="J54" s="174">
        <f>J55+J58+J61</f>
        <v>14010.6</v>
      </c>
    </row>
    <row r="55" spans="2:10" ht="40.5" customHeight="1">
      <c r="B55" s="178" t="s">
        <v>397</v>
      </c>
      <c r="C55" s="135" t="s">
        <v>301</v>
      </c>
      <c r="D55" s="135" t="s">
        <v>307</v>
      </c>
      <c r="E55" s="181" t="s">
        <v>420</v>
      </c>
      <c r="F55" s="135" t="s">
        <v>398</v>
      </c>
      <c r="G55" s="135"/>
      <c r="H55" s="174">
        <f>H56</f>
        <v>15441.8</v>
      </c>
      <c r="I55" s="174">
        <f>I56</f>
        <v>13510.6</v>
      </c>
      <c r="J55" s="174">
        <f>J56</f>
        <v>13910.6</v>
      </c>
    </row>
    <row r="56" spans="2:10" ht="12.75" customHeight="1">
      <c r="B56" s="185" t="s">
        <v>399</v>
      </c>
      <c r="C56" s="135" t="s">
        <v>301</v>
      </c>
      <c r="D56" s="135" t="s">
        <v>307</v>
      </c>
      <c r="E56" s="181" t="s">
        <v>420</v>
      </c>
      <c r="F56" s="135" t="s">
        <v>400</v>
      </c>
      <c r="G56" s="135"/>
      <c r="H56" s="174">
        <f>H57</f>
        <v>15441.8</v>
      </c>
      <c r="I56" s="174">
        <f>I57</f>
        <v>13510.6</v>
      </c>
      <c r="J56" s="174">
        <f>J57</f>
        <v>13910.6</v>
      </c>
    </row>
    <row r="57" spans="2:10" ht="14.25" customHeight="1">
      <c r="B57" s="185" t="s">
        <v>389</v>
      </c>
      <c r="C57" s="135" t="s">
        <v>301</v>
      </c>
      <c r="D57" s="135" t="s">
        <v>307</v>
      </c>
      <c r="E57" s="181" t="s">
        <v>420</v>
      </c>
      <c r="F57" s="135" t="s">
        <v>400</v>
      </c>
      <c r="G57" s="135">
        <v>2</v>
      </c>
      <c r="H57" s="174">
        <f>'Прил. 7'!I30+'Прил. 7'!I114</f>
        <v>15441.8</v>
      </c>
      <c r="I57" s="174">
        <f>'Прил. 7'!J30+'Прил. 7'!J114</f>
        <v>13510.6</v>
      </c>
      <c r="J57" s="174">
        <f>'Прил. 7'!K30+'Прил. 7'!K114</f>
        <v>13910.6</v>
      </c>
    </row>
    <row r="58" spans="2:10" ht="12.75" customHeight="1">
      <c r="B58" s="188" t="s">
        <v>405</v>
      </c>
      <c r="C58" s="135" t="s">
        <v>301</v>
      </c>
      <c r="D58" s="135" t="s">
        <v>307</v>
      </c>
      <c r="E58" s="181" t="s">
        <v>420</v>
      </c>
      <c r="F58" s="135" t="s">
        <v>406</v>
      </c>
      <c r="G58" s="135"/>
      <c r="H58" s="174">
        <f>H59</f>
        <v>349.5</v>
      </c>
      <c r="I58" s="174">
        <f>I59</f>
        <v>80</v>
      </c>
      <c r="J58" s="174">
        <f>J59</f>
        <v>80</v>
      </c>
    </row>
    <row r="59" spans="2:10" ht="12.75" customHeight="1">
      <c r="B59" s="188" t="s">
        <v>407</v>
      </c>
      <c r="C59" s="135" t="s">
        <v>301</v>
      </c>
      <c r="D59" s="135" t="s">
        <v>307</v>
      </c>
      <c r="E59" s="181" t="s">
        <v>420</v>
      </c>
      <c r="F59" s="135" t="s">
        <v>408</v>
      </c>
      <c r="G59" s="135"/>
      <c r="H59" s="174">
        <f>H60</f>
        <v>349.5</v>
      </c>
      <c r="I59" s="174">
        <f>I60</f>
        <v>80</v>
      </c>
      <c r="J59" s="174">
        <f>J60</f>
        <v>80</v>
      </c>
    </row>
    <row r="60" spans="2:10" ht="14.25" customHeight="1">
      <c r="B60" s="185" t="s">
        <v>389</v>
      </c>
      <c r="C60" s="135" t="s">
        <v>301</v>
      </c>
      <c r="D60" s="135" t="s">
        <v>307</v>
      </c>
      <c r="E60" s="181" t="s">
        <v>420</v>
      </c>
      <c r="F60" s="135" t="s">
        <v>408</v>
      </c>
      <c r="G60" s="135">
        <v>2</v>
      </c>
      <c r="H60" s="174">
        <f>'Прил. 7'!I33+'Прил. 7'!I117</f>
        <v>349.5</v>
      </c>
      <c r="I60" s="174">
        <f>'Прил. 7'!J33+'Прил. 7'!J117</f>
        <v>80</v>
      </c>
      <c r="J60" s="174">
        <f>'Прил. 7'!K33+'Прил. 7'!K117</f>
        <v>80</v>
      </c>
    </row>
    <row r="61" spans="2:10" ht="12.75" customHeight="1">
      <c r="B61" s="189" t="s">
        <v>409</v>
      </c>
      <c r="C61" s="135" t="s">
        <v>301</v>
      </c>
      <c r="D61" s="135" t="s">
        <v>307</v>
      </c>
      <c r="E61" s="181" t="s">
        <v>420</v>
      </c>
      <c r="F61" s="128">
        <v>800</v>
      </c>
      <c r="G61" s="191"/>
      <c r="H61" s="174">
        <f>H62</f>
        <v>28.2</v>
      </c>
      <c r="I61" s="174">
        <f>I62</f>
        <v>20</v>
      </c>
      <c r="J61" s="174">
        <f>J62</f>
        <v>20</v>
      </c>
    </row>
    <row r="62" spans="2:10" ht="12.75" customHeight="1">
      <c r="B62" s="189" t="s">
        <v>411</v>
      </c>
      <c r="C62" s="135" t="s">
        <v>301</v>
      </c>
      <c r="D62" s="135" t="s">
        <v>307</v>
      </c>
      <c r="E62" s="181" t="s">
        <v>420</v>
      </c>
      <c r="F62" s="128">
        <v>850</v>
      </c>
      <c r="G62" s="191"/>
      <c r="H62" s="174">
        <f>H63</f>
        <v>28.2</v>
      </c>
      <c r="I62" s="174">
        <f>I63</f>
        <v>20</v>
      </c>
      <c r="J62" s="174">
        <f>J63</f>
        <v>20</v>
      </c>
    </row>
    <row r="63" spans="2:10" ht="14.25" customHeight="1">
      <c r="B63" s="189" t="s">
        <v>389</v>
      </c>
      <c r="C63" s="135" t="s">
        <v>301</v>
      </c>
      <c r="D63" s="135" t="s">
        <v>307</v>
      </c>
      <c r="E63" s="181" t="s">
        <v>420</v>
      </c>
      <c r="F63" s="128">
        <v>850</v>
      </c>
      <c r="G63" s="128">
        <v>2</v>
      </c>
      <c r="H63" s="174">
        <f>'Прил. 7'!I36+'Прил. 7'!I120</f>
        <v>28.2</v>
      </c>
      <c r="I63" s="174">
        <f>'Прил. 7'!J36+'Прил. 7'!J120</f>
        <v>20</v>
      </c>
      <c r="J63" s="174">
        <f>'Прил. 7'!K36+'Прил. 7'!K120</f>
        <v>20</v>
      </c>
    </row>
    <row r="64" spans="2:10" ht="40.5" customHeight="1" hidden="1">
      <c r="B64" s="182" t="s">
        <v>401</v>
      </c>
      <c r="C64" s="135" t="s">
        <v>301</v>
      </c>
      <c r="D64" s="135" t="s">
        <v>307</v>
      </c>
      <c r="E64" s="183" t="s">
        <v>394</v>
      </c>
      <c r="F64" s="128"/>
      <c r="G64" s="128"/>
      <c r="H64" s="174">
        <f>H65</f>
        <v>0</v>
      </c>
      <c r="I64" s="174">
        <f>I65</f>
        <v>0</v>
      </c>
      <c r="J64" s="174">
        <f>J65</f>
        <v>0</v>
      </c>
    </row>
    <row r="65" spans="2:10" ht="40.5" customHeight="1" hidden="1">
      <c r="B65" s="184" t="s">
        <v>397</v>
      </c>
      <c r="C65" s="135" t="s">
        <v>301</v>
      </c>
      <c r="D65" s="135" t="s">
        <v>307</v>
      </c>
      <c r="E65" s="183" t="s">
        <v>402</v>
      </c>
      <c r="F65" s="135" t="s">
        <v>398</v>
      </c>
      <c r="G65" s="128"/>
      <c r="H65" s="174">
        <f>H66</f>
        <v>0</v>
      </c>
      <c r="I65" s="174">
        <f>I66</f>
        <v>0</v>
      </c>
      <c r="J65" s="174">
        <f>J66</f>
        <v>0</v>
      </c>
    </row>
    <row r="66" spans="2:10" ht="14.25" customHeight="1" hidden="1">
      <c r="B66" s="185" t="s">
        <v>399</v>
      </c>
      <c r="C66" s="135" t="s">
        <v>301</v>
      </c>
      <c r="D66" s="135" t="s">
        <v>307</v>
      </c>
      <c r="E66" s="183" t="s">
        <v>402</v>
      </c>
      <c r="F66" s="135" t="s">
        <v>400</v>
      </c>
      <c r="G66" s="128"/>
      <c r="H66" s="174">
        <f>H67</f>
        <v>0</v>
      </c>
      <c r="I66" s="174">
        <f>I67</f>
        <v>0</v>
      </c>
      <c r="J66" s="174">
        <f>J67</f>
        <v>0</v>
      </c>
    </row>
    <row r="67" spans="2:10" ht="14.25" customHeight="1" hidden="1">
      <c r="B67" s="185" t="s">
        <v>390</v>
      </c>
      <c r="C67" s="135" t="s">
        <v>301</v>
      </c>
      <c r="D67" s="135" t="s">
        <v>307</v>
      </c>
      <c r="E67" s="183" t="s">
        <v>402</v>
      </c>
      <c r="F67" s="135" t="s">
        <v>400</v>
      </c>
      <c r="G67" s="128">
        <v>3</v>
      </c>
      <c r="H67" s="174">
        <f>'Прил. 7'!I40+'Прил. 7'!I124</f>
        <v>0</v>
      </c>
      <c r="I67" s="174">
        <f>'Прил. 7'!J40+'Прил. 7'!J124</f>
        <v>0</v>
      </c>
      <c r="J67" s="174">
        <f>'Прил. 7'!K40+'Прил. 7'!K124</f>
        <v>0</v>
      </c>
    </row>
    <row r="68" spans="2:10" ht="14.25" customHeight="1">
      <c r="B68" s="192" t="s">
        <v>308</v>
      </c>
      <c r="C68" s="177" t="s">
        <v>301</v>
      </c>
      <c r="D68" s="177" t="s">
        <v>309</v>
      </c>
      <c r="E68" s="181"/>
      <c r="F68" s="135"/>
      <c r="G68" s="135"/>
      <c r="H68" s="174">
        <f>H69</f>
        <v>1.1</v>
      </c>
      <c r="I68" s="174">
        <f>I69</f>
        <v>1.1</v>
      </c>
      <c r="J68" s="174">
        <f>J69</f>
        <v>1</v>
      </c>
    </row>
    <row r="69" spans="2:10" ht="12.75" customHeight="1">
      <c r="B69" s="185" t="s">
        <v>393</v>
      </c>
      <c r="C69" s="135" t="s">
        <v>301</v>
      </c>
      <c r="D69" s="135" t="s">
        <v>309</v>
      </c>
      <c r="E69" s="135" t="s">
        <v>394</v>
      </c>
      <c r="F69" s="135"/>
      <c r="G69" s="135"/>
      <c r="H69" s="174">
        <f>H70</f>
        <v>1.1</v>
      </c>
      <c r="I69" s="174">
        <f>I70</f>
        <v>1.1</v>
      </c>
      <c r="J69" s="174">
        <f>J70</f>
        <v>1</v>
      </c>
    </row>
    <row r="70" spans="2:10" ht="45.75" customHeight="1">
      <c r="B70" s="178" t="s">
        <v>421</v>
      </c>
      <c r="C70" s="135" t="s">
        <v>301</v>
      </c>
      <c r="D70" s="135" t="s">
        <v>309</v>
      </c>
      <c r="E70" s="181" t="s">
        <v>422</v>
      </c>
      <c r="F70" s="135"/>
      <c r="G70" s="135"/>
      <c r="H70" s="174">
        <f>H71</f>
        <v>1.1</v>
      </c>
      <c r="I70" s="174">
        <f>I71</f>
        <v>1.1</v>
      </c>
      <c r="J70" s="174">
        <f>J71</f>
        <v>1</v>
      </c>
    </row>
    <row r="71" spans="2:10" ht="12.75" customHeight="1">
      <c r="B71" s="188" t="s">
        <v>405</v>
      </c>
      <c r="C71" s="135" t="s">
        <v>301</v>
      </c>
      <c r="D71" s="135" t="s">
        <v>309</v>
      </c>
      <c r="E71" s="181" t="s">
        <v>422</v>
      </c>
      <c r="F71" s="135" t="s">
        <v>406</v>
      </c>
      <c r="G71" s="135"/>
      <c r="H71" s="174">
        <f>H72</f>
        <v>1.1</v>
      </c>
      <c r="I71" s="174">
        <f>I72</f>
        <v>1.1</v>
      </c>
      <c r="J71" s="174">
        <f>J72</f>
        <v>1</v>
      </c>
    </row>
    <row r="72" spans="2:10" ht="12.75" customHeight="1">
      <c r="B72" s="188" t="s">
        <v>407</v>
      </c>
      <c r="C72" s="135" t="s">
        <v>301</v>
      </c>
      <c r="D72" s="135" t="s">
        <v>309</v>
      </c>
      <c r="E72" s="181" t="s">
        <v>422</v>
      </c>
      <c r="F72" s="135" t="s">
        <v>408</v>
      </c>
      <c r="G72" s="135"/>
      <c r="H72" s="174">
        <f>H73</f>
        <v>1.1</v>
      </c>
      <c r="I72" s="174">
        <f>I73</f>
        <v>1.1</v>
      </c>
      <c r="J72" s="174">
        <f>J73</f>
        <v>1</v>
      </c>
    </row>
    <row r="73" spans="2:10" ht="14.25" customHeight="1">
      <c r="B73" s="185" t="s">
        <v>391</v>
      </c>
      <c r="C73" s="135" t="s">
        <v>301</v>
      </c>
      <c r="D73" s="135" t="s">
        <v>309</v>
      </c>
      <c r="E73" s="181" t="s">
        <v>422</v>
      </c>
      <c r="F73" s="135" t="s">
        <v>408</v>
      </c>
      <c r="G73" s="135" t="s">
        <v>423</v>
      </c>
      <c r="H73" s="174">
        <f>'Прил. 7'!I130</f>
        <v>1.1</v>
      </c>
      <c r="I73" s="174">
        <f>'Прил. 7'!J130</f>
        <v>1.1</v>
      </c>
      <c r="J73" s="174">
        <f>'Прил. 7'!K130</f>
        <v>1</v>
      </c>
    </row>
    <row r="74" spans="2:10" ht="27.75" customHeight="1">
      <c r="B74" s="176" t="s">
        <v>310</v>
      </c>
      <c r="C74" s="177" t="s">
        <v>301</v>
      </c>
      <c r="D74" s="177" t="s">
        <v>311</v>
      </c>
      <c r="E74" s="135"/>
      <c r="F74" s="135"/>
      <c r="G74" s="135"/>
      <c r="H74" s="174">
        <f>H75+H88</f>
        <v>4509.3</v>
      </c>
      <c r="I74" s="174">
        <f>I75+I88</f>
        <v>4192.8</v>
      </c>
      <c r="J74" s="174">
        <f>J75+J88</f>
        <v>4492.8</v>
      </c>
    </row>
    <row r="75" spans="2:10" ht="14.25" customHeight="1">
      <c r="B75" s="185" t="s">
        <v>393</v>
      </c>
      <c r="C75" s="135" t="s">
        <v>301</v>
      </c>
      <c r="D75" s="135" t="s">
        <v>311</v>
      </c>
      <c r="E75" s="186" t="s">
        <v>394</v>
      </c>
      <c r="F75" s="135"/>
      <c r="G75" s="135"/>
      <c r="H75" s="174">
        <f>H76+H98</f>
        <v>3166.6</v>
      </c>
      <c r="I75" s="174">
        <f>I76</f>
        <v>2844.6</v>
      </c>
      <c r="J75" s="174">
        <f>J76</f>
        <v>3044.6</v>
      </c>
    </row>
    <row r="76" spans="2:10" ht="15.75" customHeight="1">
      <c r="B76" s="190" t="s">
        <v>419</v>
      </c>
      <c r="C76" s="135" t="s">
        <v>301</v>
      </c>
      <c r="D76" s="135" t="s">
        <v>311</v>
      </c>
      <c r="E76" s="181" t="s">
        <v>420</v>
      </c>
      <c r="F76" s="135"/>
      <c r="G76" s="135"/>
      <c r="H76" s="174">
        <f>H77+H80+H83</f>
        <v>3166.6</v>
      </c>
      <c r="I76" s="174">
        <f>I77+I80</f>
        <v>2844.6</v>
      </c>
      <c r="J76" s="174">
        <f>J77+J80</f>
        <v>3044.6</v>
      </c>
    </row>
    <row r="77" spans="2:10" ht="40.5" customHeight="1">
      <c r="B77" s="178" t="s">
        <v>397</v>
      </c>
      <c r="C77" s="135" t="s">
        <v>301</v>
      </c>
      <c r="D77" s="135" t="s">
        <v>311</v>
      </c>
      <c r="E77" s="181" t="s">
        <v>420</v>
      </c>
      <c r="F77" s="135" t="s">
        <v>398</v>
      </c>
      <c r="G77" s="135"/>
      <c r="H77" s="174">
        <f>H78</f>
        <v>2829.6</v>
      </c>
      <c r="I77" s="174">
        <f>I78</f>
        <v>2594.6</v>
      </c>
      <c r="J77" s="174">
        <f>J78</f>
        <v>2794.6</v>
      </c>
    </row>
    <row r="78" spans="2:10" ht="12.75" customHeight="1">
      <c r="B78" s="185" t="s">
        <v>399</v>
      </c>
      <c r="C78" s="135" t="s">
        <v>301</v>
      </c>
      <c r="D78" s="135" t="s">
        <v>311</v>
      </c>
      <c r="E78" s="181" t="s">
        <v>420</v>
      </c>
      <c r="F78" s="135" t="s">
        <v>400</v>
      </c>
      <c r="G78" s="135"/>
      <c r="H78" s="174">
        <f>H79</f>
        <v>2829.6</v>
      </c>
      <c r="I78" s="174">
        <f>I79</f>
        <v>2594.6</v>
      </c>
      <c r="J78" s="174">
        <f>J79</f>
        <v>2794.6</v>
      </c>
    </row>
    <row r="79" spans="2:10" ht="14.25" customHeight="1">
      <c r="B79" s="185" t="s">
        <v>389</v>
      </c>
      <c r="C79" s="135" t="s">
        <v>301</v>
      </c>
      <c r="D79" s="135" t="s">
        <v>311</v>
      </c>
      <c r="E79" s="181" t="s">
        <v>420</v>
      </c>
      <c r="F79" s="135" t="s">
        <v>400</v>
      </c>
      <c r="G79" s="135">
        <v>2</v>
      </c>
      <c r="H79" s="174">
        <f>'Прил. 7'!I475</f>
        <v>2829.6</v>
      </c>
      <c r="I79" s="174">
        <f>'Прил. 7'!J475</f>
        <v>2594.6</v>
      </c>
      <c r="J79" s="174">
        <f>'Прил. 7'!K475</f>
        <v>2794.6</v>
      </c>
    </row>
    <row r="80" spans="2:10" ht="12.75" customHeight="1">
      <c r="B80" s="188" t="s">
        <v>405</v>
      </c>
      <c r="C80" s="135" t="s">
        <v>301</v>
      </c>
      <c r="D80" s="135" t="s">
        <v>311</v>
      </c>
      <c r="E80" s="181" t="s">
        <v>420</v>
      </c>
      <c r="F80" s="135" t="s">
        <v>406</v>
      </c>
      <c r="G80" s="135"/>
      <c r="H80" s="174">
        <f>H81</f>
        <v>327</v>
      </c>
      <c r="I80" s="174">
        <f>I81</f>
        <v>250</v>
      </c>
      <c r="J80" s="174">
        <f>J81</f>
        <v>250</v>
      </c>
    </row>
    <row r="81" spans="2:10" ht="12.75" customHeight="1">
      <c r="B81" s="188" t="s">
        <v>407</v>
      </c>
      <c r="C81" s="135" t="s">
        <v>301</v>
      </c>
      <c r="D81" s="135" t="s">
        <v>311</v>
      </c>
      <c r="E81" s="181" t="s">
        <v>420</v>
      </c>
      <c r="F81" s="135" t="s">
        <v>408</v>
      </c>
      <c r="G81" s="135"/>
      <c r="H81" s="174">
        <f>H82</f>
        <v>327</v>
      </c>
      <c r="I81" s="174">
        <f>I82</f>
        <v>250</v>
      </c>
      <c r="J81" s="174">
        <f>J82</f>
        <v>250</v>
      </c>
    </row>
    <row r="82" spans="2:10" ht="14.25" customHeight="1">
      <c r="B82" s="185" t="s">
        <v>389</v>
      </c>
      <c r="C82" s="135" t="s">
        <v>301</v>
      </c>
      <c r="D82" s="135" t="s">
        <v>311</v>
      </c>
      <c r="E82" s="181" t="s">
        <v>420</v>
      </c>
      <c r="F82" s="135" t="s">
        <v>408</v>
      </c>
      <c r="G82" s="135">
        <v>2</v>
      </c>
      <c r="H82" s="174">
        <f>'Прил. 7'!I478</f>
        <v>327</v>
      </c>
      <c r="I82" s="174">
        <f>'Прил. 7'!J478</f>
        <v>250</v>
      </c>
      <c r="J82" s="174">
        <f>'Прил. 7'!K478</f>
        <v>250</v>
      </c>
    </row>
    <row r="83" spans="2:10" ht="14.25" customHeight="1">
      <c r="B83" s="193" t="s">
        <v>409</v>
      </c>
      <c r="C83" s="135" t="s">
        <v>301</v>
      </c>
      <c r="D83" s="135" t="s">
        <v>311</v>
      </c>
      <c r="E83" s="181" t="s">
        <v>420</v>
      </c>
      <c r="F83" s="135" t="s">
        <v>410</v>
      </c>
      <c r="G83" s="135"/>
      <c r="H83" s="174">
        <f>H84</f>
        <v>10</v>
      </c>
      <c r="I83" s="174">
        <f>I84</f>
        <v>0</v>
      </c>
      <c r="J83" s="174">
        <f>J84</f>
        <v>0</v>
      </c>
    </row>
    <row r="84" spans="2:10" ht="14.25" customHeight="1">
      <c r="B84" s="193" t="s">
        <v>411</v>
      </c>
      <c r="C84" s="135" t="s">
        <v>301</v>
      </c>
      <c r="D84" s="135" t="s">
        <v>311</v>
      </c>
      <c r="E84" s="181" t="s">
        <v>420</v>
      </c>
      <c r="F84" s="135" t="s">
        <v>412</v>
      </c>
      <c r="G84" s="135"/>
      <c r="H84" s="174">
        <f>H85</f>
        <v>10</v>
      </c>
      <c r="I84" s="174">
        <f>I85</f>
        <v>0</v>
      </c>
      <c r="J84" s="174">
        <f>J85</f>
        <v>0</v>
      </c>
    </row>
    <row r="85" spans="2:10" ht="14.25" customHeight="1">
      <c r="B85" s="193" t="s">
        <v>389</v>
      </c>
      <c r="C85" s="135" t="s">
        <v>301</v>
      </c>
      <c r="D85" s="135" t="s">
        <v>311</v>
      </c>
      <c r="E85" s="181" t="s">
        <v>420</v>
      </c>
      <c r="F85" s="135" t="s">
        <v>412</v>
      </c>
      <c r="G85" s="135" t="s">
        <v>413</v>
      </c>
      <c r="H85" s="174">
        <f>'Прил. 7'!I481</f>
        <v>10</v>
      </c>
      <c r="I85" s="174">
        <f>'Прил. 7'!J481</f>
        <v>0</v>
      </c>
      <c r="J85" s="174">
        <f>'Прил. 7'!K481</f>
        <v>0</v>
      </c>
    </row>
    <row r="86" spans="2:10" ht="28.5">
      <c r="B86" s="194" t="s">
        <v>310</v>
      </c>
      <c r="C86" s="195" t="s">
        <v>301</v>
      </c>
      <c r="D86" s="195" t="s">
        <v>311</v>
      </c>
      <c r="E86" s="196"/>
      <c r="F86" s="196"/>
      <c r="G86" s="196"/>
      <c r="H86" s="197">
        <f>H87</f>
        <v>1342.7</v>
      </c>
      <c r="I86" s="197">
        <f>I87</f>
        <v>1348.2</v>
      </c>
      <c r="J86" s="197">
        <f>J87</f>
        <v>1448.2</v>
      </c>
    </row>
    <row r="87" spans="2:10" ht="14.25" customHeight="1">
      <c r="B87" s="198" t="s">
        <v>393</v>
      </c>
      <c r="C87" s="196" t="s">
        <v>301</v>
      </c>
      <c r="D87" s="196" t="s">
        <v>311</v>
      </c>
      <c r="E87" s="199" t="s">
        <v>394</v>
      </c>
      <c r="F87" s="196"/>
      <c r="G87" s="196"/>
      <c r="H87" s="197">
        <f>H88</f>
        <v>1342.7</v>
      </c>
      <c r="I87" s="197">
        <f>I88</f>
        <v>1348.2</v>
      </c>
      <c r="J87" s="197">
        <f>J88</f>
        <v>1448.2</v>
      </c>
    </row>
    <row r="88" spans="2:10" ht="14.25" customHeight="1">
      <c r="B88" s="200" t="s">
        <v>419</v>
      </c>
      <c r="C88" s="196" t="s">
        <v>301</v>
      </c>
      <c r="D88" s="196" t="s">
        <v>311</v>
      </c>
      <c r="E88" s="201" t="s">
        <v>404</v>
      </c>
      <c r="F88" s="196"/>
      <c r="G88" s="196"/>
      <c r="H88" s="197">
        <f>H91+H94+H97</f>
        <v>1342.7</v>
      </c>
      <c r="I88" s="197">
        <f>I91+I94</f>
        <v>1348.2</v>
      </c>
      <c r="J88" s="197">
        <f>J91+J94</f>
        <v>1448.2</v>
      </c>
    </row>
    <row r="89" spans="2:10" ht="14.25" customHeight="1">
      <c r="B89" s="202" t="s">
        <v>397</v>
      </c>
      <c r="C89" s="196" t="s">
        <v>301</v>
      </c>
      <c r="D89" s="196" t="s">
        <v>311</v>
      </c>
      <c r="E89" s="201" t="s">
        <v>404</v>
      </c>
      <c r="F89" s="196" t="s">
        <v>398</v>
      </c>
      <c r="G89" s="196"/>
      <c r="H89" s="197">
        <f>H90</f>
        <v>1319.7</v>
      </c>
      <c r="I89" s="197">
        <f>I90</f>
        <v>1328.2</v>
      </c>
      <c r="J89" s="197">
        <f>J90</f>
        <v>1428.2</v>
      </c>
    </row>
    <row r="90" spans="2:10" ht="14.25" customHeight="1">
      <c r="B90" s="198" t="s">
        <v>399</v>
      </c>
      <c r="C90" s="196" t="s">
        <v>301</v>
      </c>
      <c r="D90" s="196" t="s">
        <v>311</v>
      </c>
      <c r="E90" s="201" t="s">
        <v>404</v>
      </c>
      <c r="F90" s="196" t="s">
        <v>400</v>
      </c>
      <c r="G90" s="196"/>
      <c r="H90" s="197">
        <f>H91</f>
        <v>1319.7</v>
      </c>
      <c r="I90" s="197">
        <f>I91</f>
        <v>1328.2</v>
      </c>
      <c r="J90" s="197">
        <f>J91</f>
        <v>1428.2</v>
      </c>
    </row>
    <row r="91" spans="2:10" ht="14.25" customHeight="1">
      <c r="B91" s="198" t="s">
        <v>389</v>
      </c>
      <c r="C91" s="196" t="s">
        <v>301</v>
      </c>
      <c r="D91" s="196" t="s">
        <v>311</v>
      </c>
      <c r="E91" s="201" t="s">
        <v>404</v>
      </c>
      <c r="F91" s="196" t="s">
        <v>400</v>
      </c>
      <c r="G91" s="196">
        <v>2</v>
      </c>
      <c r="H91" s="197">
        <f>'Прил. 7'!I635</f>
        <v>1319.7</v>
      </c>
      <c r="I91" s="197">
        <f>'Прил. 7'!J635</f>
        <v>1328.2</v>
      </c>
      <c r="J91" s="197">
        <f>'Прил. 7'!K635</f>
        <v>1428.2</v>
      </c>
    </row>
    <row r="92" spans="2:10" ht="14.25" customHeight="1">
      <c r="B92" s="203" t="s">
        <v>405</v>
      </c>
      <c r="C92" s="196" t="s">
        <v>301</v>
      </c>
      <c r="D92" s="196" t="s">
        <v>311</v>
      </c>
      <c r="E92" s="201" t="s">
        <v>404</v>
      </c>
      <c r="F92" s="196" t="s">
        <v>406</v>
      </c>
      <c r="G92" s="196"/>
      <c r="H92" s="197">
        <f>H93</f>
        <v>20</v>
      </c>
      <c r="I92" s="197">
        <f>I93</f>
        <v>20</v>
      </c>
      <c r="J92" s="197">
        <f>J93</f>
        <v>20</v>
      </c>
    </row>
    <row r="93" spans="2:10" ht="14.25" customHeight="1">
      <c r="B93" s="203" t="s">
        <v>407</v>
      </c>
      <c r="C93" s="196" t="s">
        <v>301</v>
      </c>
      <c r="D93" s="196" t="s">
        <v>311</v>
      </c>
      <c r="E93" s="201" t="s">
        <v>404</v>
      </c>
      <c r="F93" s="196" t="s">
        <v>408</v>
      </c>
      <c r="G93" s="196"/>
      <c r="H93" s="197">
        <f>H94</f>
        <v>20</v>
      </c>
      <c r="I93" s="197">
        <f>I94</f>
        <v>20</v>
      </c>
      <c r="J93" s="197">
        <f>J94</f>
        <v>20</v>
      </c>
    </row>
    <row r="94" spans="2:10" ht="14.25" customHeight="1">
      <c r="B94" s="198" t="s">
        <v>389</v>
      </c>
      <c r="C94" s="196" t="s">
        <v>301</v>
      </c>
      <c r="D94" s="196" t="s">
        <v>311</v>
      </c>
      <c r="E94" s="201" t="s">
        <v>404</v>
      </c>
      <c r="F94" s="196" t="s">
        <v>408</v>
      </c>
      <c r="G94" s="196">
        <v>2</v>
      </c>
      <c r="H94" s="197">
        <f>'Прил. 7'!I638</f>
        <v>20</v>
      </c>
      <c r="I94" s="197">
        <f>'Прил. 7'!J638</f>
        <v>20</v>
      </c>
      <c r="J94" s="197">
        <f>'Прил. 7'!K638</f>
        <v>20</v>
      </c>
    </row>
    <row r="95" spans="2:10" ht="14.25" customHeight="1">
      <c r="B95" s="204" t="s">
        <v>409</v>
      </c>
      <c r="C95" s="196" t="s">
        <v>301</v>
      </c>
      <c r="D95" s="196" t="s">
        <v>311</v>
      </c>
      <c r="E95" s="201" t="s">
        <v>404</v>
      </c>
      <c r="F95" s="196" t="s">
        <v>410</v>
      </c>
      <c r="G95" s="196"/>
      <c r="H95" s="197">
        <f>H96</f>
        <v>3</v>
      </c>
      <c r="I95" s="197">
        <f>I96</f>
        <v>0</v>
      </c>
      <c r="J95" s="197">
        <f>J96</f>
        <v>0</v>
      </c>
    </row>
    <row r="96" spans="2:10" ht="14.25" customHeight="1">
      <c r="B96" s="204" t="s">
        <v>411</v>
      </c>
      <c r="C96" s="196" t="s">
        <v>301</v>
      </c>
      <c r="D96" s="196" t="s">
        <v>311</v>
      </c>
      <c r="E96" s="201" t="s">
        <v>404</v>
      </c>
      <c r="F96" s="196" t="s">
        <v>412</v>
      </c>
      <c r="G96" s="196"/>
      <c r="H96" s="197">
        <f>H97</f>
        <v>3</v>
      </c>
      <c r="I96" s="197">
        <f>I97</f>
        <v>0</v>
      </c>
      <c r="J96" s="197">
        <f>J97</f>
        <v>0</v>
      </c>
    </row>
    <row r="97" spans="2:10" ht="14.25" customHeight="1">
      <c r="B97" s="204" t="s">
        <v>389</v>
      </c>
      <c r="C97" s="196" t="s">
        <v>301</v>
      </c>
      <c r="D97" s="196" t="s">
        <v>311</v>
      </c>
      <c r="E97" s="201" t="s">
        <v>404</v>
      </c>
      <c r="F97" s="196" t="s">
        <v>412</v>
      </c>
      <c r="G97" s="196" t="s">
        <v>413</v>
      </c>
      <c r="H97" s="197">
        <f>'Прил. 7'!I641</f>
        <v>3</v>
      </c>
      <c r="I97" s="197">
        <f>'Прил. 7'!J641</f>
        <v>0</v>
      </c>
      <c r="J97" s="197">
        <f>'Прил. 7'!K641</f>
        <v>0</v>
      </c>
    </row>
    <row r="98" spans="2:10" ht="40.5" customHeight="1" hidden="1">
      <c r="B98" s="182" t="s">
        <v>401</v>
      </c>
      <c r="C98" s="135" t="s">
        <v>301</v>
      </c>
      <c r="D98" s="135" t="s">
        <v>311</v>
      </c>
      <c r="E98" s="183" t="s">
        <v>394</v>
      </c>
      <c r="F98" s="135"/>
      <c r="G98" s="135"/>
      <c r="H98" s="174">
        <f>H99</f>
        <v>0</v>
      </c>
      <c r="I98" s="174">
        <f>I99</f>
        <v>0</v>
      </c>
      <c r="J98" s="174">
        <f>J99</f>
        <v>0</v>
      </c>
    </row>
    <row r="99" spans="2:10" ht="40.5" customHeight="1" hidden="1">
      <c r="B99" s="184" t="s">
        <v>397</v>
      </c>
      <c r="C99" s="135" t="s">
        <v>301</v>
      </c>
      <c r="D99" s="135" t="s">
        <v>311</v>
      </c>
      <c r="E99" s="183" t="s">
        <v>402</v>
      </c>
      <c r="F99" s="135" t="s">
        <v>398</v>
      </c>
      <c r="G99" s="128"/>
      <c r="H99" s="174">
        <f>H100</f>
        <v>0</v>
      </c>
      <c r="I99" s="174">
        <f>I100</f>
        <v>0</v>
      </c>
      <c r="J99" s="174">
        <f>J100</f>
        <v>0</v>
      </c>
    </row>
    <row r="100" spans="2:10" ht="14.25" customHeight="1" hidden="1">
      <c r="B100" s="185" t="s">
        <v>399</v>
      </c>
      <c r="C100" s="135" t="s">
        <v>301</v>
      </c>
      <c r="D100" s="135" t="s">
        <v>311</v>
      </c>
      <c r="E100" s="183" t="s">
        <v>402</v>
      </c>
      <c r="F100" s="135" t="s">
        <v>400</v>
      </c>
      <c r="G100" s="128"/>
      <c r="H100" s="174">
        <f>H101</f>
        <v>0</v>
      </c>
      <c r="I100" s="174">
        <f>I101</f>
        <v>0</v>
      </c>
      <c r="J100" s="174">
        <f>J101</f>
        <v>0</v>
      </c>
    </row>
    <row r="101" spans="2:10" ht="14.25" customHeight="1" hidden="1">
      <c r="B101" s="185" t="s">
        <v>390</v>
      </c>
      <c r="C101" s="135" t="s">
        <v>301</v>
      </c>
      <c r="D101" s="135" t="s">
        <v>311</v>
      </c>
      <c r="E101" s="183" t="s">
        <v>402</v>
      </c>
      <c r="F101" s="135" t="s">
        <v>400</v>
      </c>
      <c r="G101" s="128">
        <v>3</v>
      </c>
      <c r="H101" s="174">
        <f>'Прил. 7'!I485</f>
        <v>0</v>
      </c>
      <c r="I101" s="174">
        <f>'Прил. 7'!J485</f>
        <v>0</v>
      </c>
      <c r="J101" s="174">
        <f>'Прил. 7'!K485</f>
        <v>0</v>
      </c>
    </row>
    <row r="102" spans="2:10" ht="12.75" customHeight="1">
      <c r="B102" s="188" t="s">
        <v>312</v>
      </c>
      <c r="C102" s="177" t="s">
        <v>301</v>
      </c>
      <c r="D102" s="177" t="s">
        <v>313</v>
      </c>
      <c r="E102" s="186"/>
      <c r="F102" s="135"/>
      <c r="G102" s="135"/>
      <c r="H102" s="174">
        <f>H103</f>
        <v>100</v>
      </c>
      <c r="I102" s="174">
        <f>I103</f>
        <v>100</v>
      </c>
      <c r="J102" s="174">
        <f>J103</f>
        <v>100</v>
      </c>
    </row>
    <row r="103" spans="2:10" ht="12.75" customHeight="1">
      <c r="B103" s="188" t="s">
        <v>393</v>
      </c>
      <c r="C103" s="135" t="s">
        <v>301</v>
      </c>
      <c r="D103" s="135" t="s">
        <v>313</v>
      </c>
      <c r="E103" s="186" t="s">
        <v>394</v>
      </c>
      <c r="F103" s="135"/>
      <c r="G103" s="135"/>
      <c r="H103" s="174">
        <f>H104</f>
        <v>100</v>
      </c>
      <c r="I103" s="174">
        <f>I104</f>
        <v>100</v>
      </c>
      <c r="J103" s="174">
        <f>J104</f>
        <v>100</v>
      </c>
    </row>
    <row r="104" spans="2:10" ht="12.75" customHeight="1">
      <c r="B104" s="188" t="s">
        <v>424</v>
      </c>
      <c r="C104" s="135" t="s">
        <v>301</v>
      </c>
      <c r="D104" s="135" t="s">
        <v>313</v>
      </c>
      <c r="E104" s="181" t="s">
        <v>425</v>
      </c>
      <c r="F104" s="135"/>
      <c r="G104" s="135"/>
      <c r="H104" s="174">
        <f>H105</f>
        <v>100</v>
      </c>
      <c r="I104" s="174">
        <f>I105</f>
        <v>100</v>
      </c>
      <c r="J104" s="174">
        <f>J105</f>
        <v>100</v>
      </c>
    </row>
    <row r="105" spans="2:10" ht="12.75" customHeight="1">
      <c r="B105" s="188" t="s">
        <v>409</v>
      </c>
      <c r="C105" s="135" t="s">
        <v>301</v>
      </c>
      <c r="D105" s="135" t="s">
        <v>313</v>
      </c>
      <c r="E105" s="181" t="s">
        <v>425</v>
      </c>
      <c r="F105" s="135" t="s">
        <v>410</v>
      </c>
      <c r="G105" s="135"/>
      <c r="H105" s="174">
        <f>H106</f>
        <v>100</v>
      </c>
      <c r="I105" s="174">
        <f>I106</f>
        <v>100</v>
      </c>
      <c r="J105" s="174">
        <f>J106</f>
        <v>100</v>
      </c>
    </row>
    <row r="106" spans="2:10" ht="12.75" customHeight="1">
      <c r="B106" s="188" t="s">
        <v>426</v>
      </c>
      <c r="C106" s="135" t="s">
        <v>301</v>
      </c>
      <c r="D106" s="135" t="s">
        <v>313</v>
      </c>
      <c r="E106" s="181" t="s">
        <v>425</v>
      </c>
      <c r="F106" s="135" t="s">
        <v>427</v>
      </c>
      <c r="G106" s="135"/>
      <c r="H106" s="174">
        <f>H107</f>
        <v>100</v>
      </c>
      <c r="I106" s="174">
        <f>I107</f>
        <v>100</v>
      </c>
      <c r="J106" s="174">
        <f>J107</f>
        <v>100</v>
      </c>
    </row>
    <row r="107" spans="2:10" ht="14.25" customHeight="1">
      <c r="B107" s="185" t="s">
        <v>389</v>
      </c>
      <c r="C107" s="135" t="s">
        <v>301</v>
      </c>
      <c r="D107" s="135" t="s">
        <v>313</v>
      </c>
      <c r="E107" s="181" t="s">
        <v>425</v>
      </c>
      <c r="F107" s="135" t="s">
        <v>427</v>
      </c>
      <c r="G107" s="135">
        <v>2</v>
      </c>
      <c r="H107" s="174">
        <f>'Прил. 7'!I136</f>
        <v>100</v>
      </c>
      <c r="I107" s="174">
        <f>'Прил. 7'!J136</f>
        <v>100</v>
      </c>
      <c r="J107" s="174">
        <f>'Прил. 7'!K136</f>
        <v>100</v>
      </c>
    </row>
    <row r="108" spans="2:10" ht="12.75" customHeight="1" hidden="1">
      <c r="B108" s="188"/>
      <c r="C108" s="135"/>
      <c r="D108" s="135"/>
      <c r="E108" s="186"/>
      <c r="F108" s="135"/>
      <c r="G108" s="135"/>
      <c r="H108" s="174">
        <f>H109+H120+H138+H145+H151+H157+H163+H169</f>
        <v>17830.100000000002</v>
      </c>
      <c r="I108" s="174"/>
      <c r="J108" s="174"/>
    </row>
    <row r="109" spans="2:10" ht="18.75" customHeight="1" hidden="1">
      <c r="B109" s="188"/>
      <c r="C109" s="135"/>
      <c r="D109" s="135"/>
      <c r="E109" s="135"/>
      <c r="F109" s="135"/>
      <c r="G109" s="135"/>
      <c r="H109" s="174">
        <f>H111</f>
        <v>0</v>
      </c>
      <c r="I109" s="174"/>
      <c r="J109" s="174"/>
    </row>
    <row r="110" spans="2:10" ht="25.5" customHeight="1" hidden="1">
      <c r="B110" s="185"/>
      <c r="C110" s="135"/>
      <c r="D110" s="135"/>
      <c r="E110" s="135"/>
      <c r="F110" s="135"/>
      <c r="G110" s="135"/>
      <c r="H110" s="174">
        <f>H111</f>
        <v>0</v>
      </c>
      <c r="I110" s="174"/>
      <c r="J110" s="174"/>
    </row>
    <row r="111" spans="2:10" ht="12.75" customHeight="1" hidden="1">
      <c r="B111" s="190"/>
      <c r="C111" s="135"/>
      <c r="D111" s="135"/>
      <c r="E111" s="135"/>
      <c r="F111" s="135"/>
      <c r="G111" s="135"/>
      <c r="H111" s="174">
        <f>H112</f>
        <v>0</v>
      </c>
      <c r="I111" s="174"/>
      <c r="J111" s="174"/>
    </row>
    <row r="112" spans="2:10" ht="12.75" customHeight="1" hidden="1">
      <c r="B112" s="188"/>
      <c r="C112" s="135"/>
      <c r="D112" s="135"/>
      <c r="E112" s="135"/>
      <c r="F112" s="135"/>
      <c r="G112" s="135"/>
      <c r="H112" s="174">
        <f>H113</f>
        <v>0</v>
      </c>
      <c r="I112" s="174"/>
      <c r="J112" s="174"/>
    </row>
    <row r="113" spans="2:10" ht="12.75" customHeight="1" hidden="1">
      <c r="B113" s="188"/>
      <c r="C113" s="135"/>
      <c r="D113" s="135"/>
      <c r="E113" s="135"/>
      <c r="F113" s="135"/>
      <c r="G113" s="135"/>
      <c r="H113" s="174">
        <f>H114</f>
        <v>0</v>
      </c>
      <c r="I113" s="174"/>
      <c r="J113" s="174"/>
    </row>
    <row r="114" spans="2:10" ht="14.25" customHeight="1" hidden="1">
      <c r="B114" s="185"/>
      <c r="C114" s="135"/>
      <c r="D114" s="135"/>
      <c r="E114" s="135"/>
      <c r="F114" s="135"/>
      <c r="G114" s="135">
        <v>2</v>
      </c>
      <c r="H114" s="174"/>
      <c r="I114" s="174"/>
      <c r="J114" s="174"/>
    </row>
    <row r="115" spans="2:10" ht="14.25" customHeight="1">
      <c r="B115" s="205" t="s">
        <v>314</v>
      </c>
      <c r="C115" s="177" t="s">
        <v>301</v>
      </c>
      <c r="D115" s="177" t="s">
        <v>315</v>
      </c>
      <c r="E115" s="135"/>
      <c r="F115" s="135"/>
      <c r="G115" s="135"/>
      <c r="H115" s="174">
        <f>H120+H138+H221+H228+H239+H243+H273+H214+H269+H174+H284+H235+H204+H259+H288+H116+H209</f>
        <v>17055.3</v>
      </c>
      <c r="I115" s="174">
        <f>I120+I138+I221+I228+I239+I243+I273+I214+I269+I174+I284+I235+I204+I259+I288+I116+I209</f>
        <v>11905.4</v>
      </c>
      <c r="J115" s="174">
        <f>J120+J138+J221+J228+J239+J243+J273+J214+J269+J174+J284+J235+J204+J259+J288+J116+J209</f>
        <v>9640.199999999999</v>
      </c>
    </row>
    <row r="116" spans="2:10" ht="28.5" hidden="1">
      <c r="B116" s="206" t="s">
        <v>428</v>
      </c>
      <c r="C116" s="207" t="s">
        <v>301</v>
      </c>
      <c r="D116" s="207" t="s">
        <v>315</v>
      </c>
      <c r="E116" s="208" t="s">
        <v>429</v>
      </c>
      <c r="F116" s="207"/>
      <c r="G116" s="207"/>
      <c r="H116" s="174">
        <f>H117</f>
        <v>365.5</v>
      </c>
      <c r="I116" s="174">
        <f>I117</f>
        <v>0</v>
      </c>
      <c r="J116" s="174">
        <f>J117</f>
        <v>0</v>
      </c>
    </row>
    <row r="117" spans="2:10" ht="14.25" customHeight="1" hidden="1">
      <c r="B117" s="206" t="s">
        <v>405</v>
      </c>
      <c r="C117" s="207" t="s">
        <v>301</v>
      </c>
      <c r="D117" s="207" t="s">
        <v>315</v>
      </c>
      <c r="E117" s="208" t="s">
        <v>429</v>
      </c>
      <c r="F117" s="207" t="s">
        <v>406</v>
      </c>
      <c r="G117" s="207"/>
      <c r="H117" s="174">
        <f>H118</f>
        <v>365.5</v>
      </c>
      <c r="I117" s="174">
        <f>I118</f>
        <v>0</v>
      </c>
      <c r="J117" s="174">
        <f>J118</f>
        <v>0</v>
      </c>
    </row>
    <row r="118" spans="2:10" ht="14.25" customHeight="1" hidden="1">
      <c r="B118" s="206" t="s">
        <v>407</v>
      </c>
      <c r="C118" s="207" t="s">
        <v>301</v>
      </c>
      <c r="D118" s="207" t="s">
        <v>315</v>
      </c>
      <c r="E118" s="208" t="s">
        <v>429</v>
      </c>
      <c r="F118" s="207" t="s">
        <v>408</v>
      </c>
      <c r="G118" s="207"/>
      <c r="H118" s="174">
        <f>H119</f>
        <v>365.5</v>
      </c>
      <c r="I118" s="174">
        <f>I119</f>
        <v>0</v>
      </c>
      <c r="J118" s="174">
        <f>J119</f>
        <v>0</v>
      </c>
    </row>
    <row r="119" spans="2:10" ht="14.25" customHeight="1" hidden="1">
      <c r="B119" s="209" t="s">
        <v>389</v>
      </c>
      <c r="C119" s="207" t="s">
        <v>301</v>
      </c>
      <c r="D119" s="207" t="s">
        <v>315</v>
      </c>
      <c r="E119" s="208" t="s">
        <v>429</v>
      </c>
      <c r="F119" s="207" t="s">
        <v>408</v>
      </c>
      <c r="G119" s="207" t="s">
        <v>413</v>
      </c>
      <c r="H119" s="174">
        <f>'Прил. 7'!I141</f>
        <v>365.5</v>
      </c>
      <c r="I119" s="174"/>
      <c r="J119" s="174"/>
    </row>
    <row r="120" spans="2:10" ht="28.5" customHeight="1">
      <c r="B120" s="210" t="s">
        <v>430</v>
      </c>
      <c r="C120" s="135" t="s">
        <v>301</v>
      </c>
      <c r="D120" s="135" t="s">
        <v>315</v>
      </c>
      <c r="E120" s="54" t="s">
        <v>431</v>
      </c>
      <c r="F120" s="135"/>
      <c r="G120" s="135"/>
      <c r="H120" s="174">
        <f>H121+H127</f>
        <v>11.3</v>
      </c>
      <c r="I120" s="174">
        <f>I121+I127</f>
        <v>0</v>
      </c>
      <c r="J120" s="174">
        <f>J121+J127</f>
        <v>0</v>
      </c>
    </row>
    <row r="121" spans="2:10" ht="12.75" customHeight="1">
      <c r="B121" s="190" t="s">
        <v>417</v>
      </c>
      <c r="C121" s="135" t="s">
        <v>301</v>
      </c>
      <c r="D121" s="135" t="s">
        <v>315</v>
      </c>
      <c r="E121" s="211" t="s">
        <v>432</v>
      </c>
      <c r="F121" s="135"/>
      <c r="G121" s="135"/>
      <c r="H121" s="174">
        <f>H123</f>
        <v>11.3</v>
      </c>
      <c r="I121" s="174">
        <f>I124</f>
        <v>0</v>
      </c>
      <c r="J121" s="174">
        <f>J123</f>
        <v>0</v>
      </c>
    </row>
    <row r="122" spans="2:10" ht="12.75" customHeight="1" hidden="1">
      <c r="B122" s="212"/>
      <c r="C122" s="135"/>
      <c r="D122" s="135"/>
      <c r="E122" s="211"/>
      <c r="F122" s="135"/>
      <c r="G122" s="135"/>
      <c r="H122" s="174">
        <f>H123</f>
        <v>11.3</v>
      </c>
      <c r="I122" s="174"/>
      <c r="J122" s="174"/>
    </row>
    <row r="123" spans="2:10" ht="12.75" customHeight="1" hidden="1">
      <c r="B123" s="213"/>
      <c r="C123" s="135"/>
      <c r="D123" s="135"/>
      <c r="E123" s="211"/>
      <c r="F123" s="135"/>
      <c r="G123" s="135"/>
      <c r="H123" s="174">
        <f>H124</f>
        <v>11.3</v>
      </c>
      <c r="I123" s="174"/>
      <c r="J123" s="174"/>
    </row>
    <row r="124" spans="2:10" ht="14.25" customHeight="1">
      <c r="B124" s="188" t="s">
        <v>405</v>
      </c>
      <c r="C124" s="135" t="s">
        <v>301</v>
      </c>
      <c r="D124" s="135" t="s">
        <v>315</v>
      </c>
      <c r="E124" s="211" t="s">
        <v>432</v>
      </c>
      <c r="F124" s="135" t="s">
        <v>406</v>
      </c>
      <c r="G124" s="135"/>
      <c r="H124" s="174">
        <f>H125</f>
        <v>11.3</v>
      </c>
      <c r="I124" s="174">
        <f>I125</f>
        <v>0</v>
      </c>
      <c r="J124" s="174">
        <f>J125</f>
        <v>0</v>
      </c>
    </row>
    <row r="125" spans="2:10" ht="14.25" customHeight="1">
      <c r="B125" s="188" t="s">
        <v>407</v>
      </c>
      <c r="C125" s="135" t="s">
        <v>301</v>
      </c>
      <c r="D125" s="135" t="s">
        <v>315</v>
      </c>
      <c r="E125" s="211" t="s">
        <v>432</v>
      </c>
      <c r="F125" s="135" t="s">
        <v>408</v>
      </c>
      <c r="G125" s="135"/>
      <c r="H125" s="174">
        <f>H126</f>
        <v>11.3</v>
      </c>
      <c r="I125" s="174">
        <f>I126</f>
        <v>0</v>
      </c>
      <c r="J125" s="174">
        <f>J126</f>
        <v>0</v>
      </c>
    </row>
    <row r="126" spans="2:10" ht="14.25" customHeight="1">
      <c r="B126" s="185" t="s">
        <v>389</v>
      </c>
      <c r="C126" s="135" t="s">
        <v>301</v>
      </c>
      <c r="D126" s="135" t="s">
        <v>315</v>
      </c>
      <c r="E126" s="211" t="s">
        <v>432</v>
      </c>
      <c r="F126" s="135" t="s">
        <v>408</v>
      </c>
      <c r="G126" s="135" t="s">
        <v>413</v>
      </c>
      <c r="H126" s="174">
        <f>'Прил. 7'!I158</f>
        <v>11.3</v>
      </c>
      <c r="I126" s="174">
        <f>'Прил. 7'!J158</f>
        <v>0</v>
      </c>
      <c r="J126" s="174">
        <f>'Прил. 7'!K158</f>
        <v>0</v>
      </c>
    </row>
    <row r="127" spans="2:10" ht="12.75" customHeight="1" hidden="1">
      <c r="B127" s="185"/>
      <c r="C127" s="135"/>
      <c r="D127" s="135"/>
      <c r="E127" s="54"/>
      <c r="F127" s="135"/>
      <c r="G127" s="135"/>
      <c r="H127" s="174">
        <f>H128+H133</f>
        <v>0</v>
      </c>
      <c r="I127" s="174"/>
      <c r="J127" s="174"/>
    </row>
    <row r="128" spans="2:10" ht="12.75" customHeight="1" hidden="1">
      <c r="B128" s="188"/>
      <c r="C128" s="135"/>
      <c r="D128" s="135"/>
      <c r="E128" s="54"/>
      <c r="F128" s="135"/>
      <c r="G128" s="135"/>
      <c r="H128" s="174">
        <f>H129</f>
        <v>0</v>
      </c>
      <c r="I128" s="174"/>
      <c r="J128" s="174"/>
    </row>
    <row r="129" spans="2:10" ht="12.75" customHeight="1" hidden="1">
      <c r="B129" s="188"/>
      <c r="C129" s="135"/>
      <c r="D129" s="135"/>
      <c r="E129" s="54"/>
      <c r="F129" s="135"/>
      <c r="G129" s="135"/>
      <c r="H129" s="174">
        <f>H130</f>
        <v>0</v>
      </c>
      <c r="I129" s="174"/>
      <c r="J129" s="174"/>
    </row>
    <row r="130" spans="2:10" ht="12.75" customHeight="1" hidden="1">
      <c r="B130" s="188"/>
      <c r="C130" s="135"/>
      <c r="D130" s="135"/>
      <c r="E130" s="54"/>
      <c r="F130" s="135" t="s">
        <v>406</v>
      </c>
      <c r="G130" s="135"/>
      <c r="H130" s="174">
        <f>H131</f>
        <v>0</v>
      </c>
      <c r="I130" s="174"/>
      <c r="J130" s="174"/>
    </row>
    <row r="131" spans="2:10" ht="12.75" customHeight="1" hidden="1">
      <c r="B131" s="188"/>
      <c r="C131" s="135"/>
      <c r="D131" s="135"/>
      <c r="E131" s="54"/>
      <c r="F131" s="135" t="s">
        <v>408</v>
      </c>
      <c r="G131" s="135"/>
      <c r="H131" s="174">
        <f>H132</f>
        <v>0</v>
      </c>
      <c r="I131" s="174"/>
      <c r="J131" s="174"/>
    </row>
    <row r="132" spans="2:10" ht="14.25" customHeight="1" hidden="1">
      <c r="B132" s="185"/>
      <c r="C132" s="135"/>
      <c r="D132" s="135"/>
      <c r="E132" s="54"/>
      <c r="F132" s="135" t="s">
        <v>408</v>
      </c>
      <c r="G132" s="135">
        <v>2</v>
      </c>
      <c r="H132" s="174"/>
      <c r="I132" s="174"/>
      <c r="J132" s="174"/>
    </row>
    <row r="133" spans="2:10" ht="12.75" customHeight="1" hidden="1">
      <c r="B133" s="188"/>
      <c r="C133" s="135"/>
      <c r="D133" s="135"/>
      <c r="E133" s="211"/>
      <c r="F133" s="135"/>
      <c r="G133" s="135"/>
      <c r="H133" s="174">
        <f>H135</f>
        <v>0</v>
      </c>
      <c r="I133" s="174"/>
      <c r="J133" s="174"/>
    </row>
    <row r="134" spans="2:10" ht="12.75" customHeight="1" hidden="1">
      <c r="B134" s="188"/>
      <c r="C134" s="135"/>
      <c r="D134" s="135"/>
      <c r="E134" s="211"/>
      <c r="F134" s="135"/>
      <c r="G134" s="135"/>
      <c r="H134" s="174">
        <f>H135</f>
        <v>0</v>
      </c>
      <c r="I134" s="174"/>
      <c r="J134" s="174"/>
    </row>
    <row r="135" spans="2:10" ht="12.75" customHeight="1" hidden="1">
      <c r="B135" s="188"/>
      <c r="C135" s="135"/>
      <c r="D135" s="135"/>
      <c r="E135" s="211"/>
      <c r="F135" s="135" t="s">
        <v>406</v>
      </c>
      <c r="G135" s="135"/>
      <c r="H135" s="174">
        <f>H136</f>
        <v>0</v>
      </c>
      <c r="I135" s="174"/>
      <c r="J135" s="174"/>
    </row>
    <row r="136" spans="2:10" ht="12.75" customHeight="1" hidden="1">
      <c r="B136" s="188"/>
      <c r="C136" s="135"/>
      <c r="D136" s="135"/>
      <c r="E136" s="211"/>
      <c r="F136" s="135" t="s">
        <v>408</v>
      </c>
      <c r="G136" s="135"/>
      <c r="H136" s="174">
        <f>H137</f>
        <v>0</v>
      </c>
      <c r="I136" s="174"/>
      <c r="J136" s="174"/>
    </row>
    <row r="137" spans="2:10" ht="14.25" customHeight="1" hidden="1">
      <c r="B137" s="185"/>
      <c r="C137" s="135"/>
      <c r="D137" s="135"/>
      <c r="E137" s="211"/>
      <c r="F137" s="135" t="s">
        <v>408</v>
      </c>
      <c r="G137" s="135">
        <v>2</v>
      </c>
      <c r="H137" s="174"/>
      <c r="I137" s="174"/>
      <c r="J137" s="174"/>
    </row>
    <row r="138" spans="2:10" ht="32.25" customHeight="1">
      <c r="B138" s="214" t="s">
        <v>433</v>
      </c>
      <c r="C138" s="133" t="s">
        <v>301</v>
      </c>
      <c r="D138" s="133" t="s">
        <v>315</v>
      </c>
      <c r="E138" s="215" t="s">
        <v>415</v>
      </c>
      <c r="F138" s="133"/>
      <c r="G138" s="133"/>
      <c r="H138" s="173">
        <f>H144+H172+H173</f>
        <v>35</v>
      </c>
      <c r="I138" s="173">
        <f>I144+I172</f>
        <v>35</v>
      </c>
      <c r="J138" s="173">
        <f>J144+J172</f>
        <v>0</v>
      </c>
    </row>
    <row r="139" spans="2:10" ht="12.75" customHeight="1" hidden="1">
      <c r="B139" s="190"/>
      <c r="C139" s="135"/>
      <c r="D139" s="135"/>
      <c r="E139" s="54" t="s">
        <v>434</v>
      </c>
      <c r="F139" s="135"/>
      <c r="G139" s="135"/>
      <c r="H139" s="174">
        <f>H140</f>
        <v>26</v>
      </c>
      <c r="I139" s="174"/>
      <c r="J139" s="174"/>
    </row>
    <row r="140" spans="2:10" ht="12.75" customHeight="1" hidden="1">
      <c r="B140" s="190"/>
      <c r="C140" s="135"/>
      <c r="D140" s="135"/>
      <c r="E140" s="54" t="s">
        <v>434</v>
      </c>
      <c r="F140" s="135"/>
      <c r="G140" s="135"/>
      <c r="H140" s="174">
        <f>H141</f>
        <v>26</v>
      </c>
      <c r="I140" s="174"/>
      <c r="J140" s="174"/>
    </row>
    <row r="141" spans="2:10" ht="12.75" customHeight="1">
      <c r="B141" s="190" t="s">
        <v>417</v>
      </c>
      <c r="C141" s="135" t="s">
        <v>301</v>
      </c>
      <c r="D141" s="135" t="s">
        <v>315</v>
      </c>
      <c r="E141" s="211" t="s">
        <v>435</v>
      </c>
      <c r="F141" s="135"/>
      <c r="G141" s="135"/>
      <c r="H141" s="174">
        <f>H142</f>
        <v>26</v>
      </c>
      <c r="I141" s="174">
        <f>I142</f>
        <v>35</v>
      </c>
      <c r="J141" s="174">
        <f>J142</f>
        <v>0</v>
      </c>
    </row>
    <row r="142" spans="2:10" ht="12.75" customHeight="1">
      <c r="B142" s="188" t="s">
        <v>405</v>
      </c>
      <c r="C142" s="135" t="s">
        <v>301</v>
      </c>
      <c r="D142" s="135" t="s">
        <v>315</v>
      </c>
      <c r="E142" s="211" t="s">
        <v>435</v>
      </c>
      <c r="F142" s="135" t="s">
        <v>406</v>
      </c>
      <c r="G142" s="135"/>
      <c r="H142" s="174">
        <f>H143</f>
        <v>26</v>
      </c>
      <c r="I142" s="174">
        <f>I143</f>
        <v>35</v>
      </c>
      <c r="J142" s="174">
        <f>J143</f>
        <v>0</v>
      </c>
    </row>
    <row r="143" spans="2:10" ht="12.75" customHeight="1">
      <c r="B143" s="188" t="s">
        <v>407</v>
      </c>
      <c r="C143" s="135" t="s">
        <v>301</v>
      </c>
      <c r="D143" s="135" t="s">
        <v>315</v>
      </c>
      <c r="E143" s="211" t="s">
        <v>435</v>
      </c>
      <c r="F143" s="135" t="s">
        <v>408</v>
      </c>
      <c r="G143" s="135"/>
      <c r="H143" s="174">
        <f>H144</f>
        <v>26</v>
      </c>
      <c r="I143" s="174">
        <f>I144</f>
        <v>35</v>
      </c>
      <c r="J143" s="174">
        <f>J144</f>
        <v>0</v>
      </c>
    </row>
    <row r="144" spans="2:10" ht="14.25" customHeight="1">
      <c r="B144" s="185" t="s">
        <v>389</v>
      </c>
      <c r="C144" s="135" t="s">
        <v>301</v>
      </c>
      <c r="D144" s="135" t="s">
        <v>315</v>
      </c>
      <c r="E144" s="211" t="s">
        <v>435</v>
      </c>
      <c r="F144" s="135" t="s">
        <v>408</v>
      </c>
      <c r="G144" s="135">
        <v>2</v>
      </c>
      <c r="H144" s="174">
        <f>'Прил. 7'!I163</f>
        <v>26</v>
      </c>
      <c r="I144" s="174">
        <f>'Прил. 7'!J163</f>
        <v>35</v>
      </c>
      <c r="J144" s="174">
        <f>'Прил. 7'!K163</f>
        <v>0</v>
      </c>
    </row>
    <row r="145" spans="2:10" ht="25.5" customHeight="1" hidden="1">
      <c r="B145" s="175"/>
      <c r="C145" s="135"/>
      <c r="D145" s="135"/>
      <c r="E145" s="39"/>
      <c r="F145" s="135"/>
      <c r="G145" s="135"/>
      <c r="H145" s="174">
        <f>H146</f>
        <v>0</v>
      </c>
      <c r="I145" s="174"/>
      <c r="J145" s="174"/>
    </row>
    <row r="146" spans="2:10" ht="12.75" customHeight="1" hidden="1">
      <c r="B146" s="185"/>
      <c r="C146" s="135"/>
      <c r="D146" s="135"/>
      <c r="E146" s="39"/>
      <c r="F146" s="135"/>
      <c r="G146" s="135"/>
      <c r="H146" s="174">
        <f>H147</f>
        <v>0</v>
      </c>
      <c r="I146" s="174"/>
      <c r="J146" s="174"/>
    </row>
    <row r="147" spans="2:10" ht="12.75" customHeight="1" hidden="1">
      <c r="B147" s="190"/>
      <c r="C147" s="135"/>
      <c r="D147" s="135"/>
      <c r="E147" s="39"/>
      <c r="F147" s="135"/>
      <c r="G147" s="135"/>
      <c r="H147" s="174">
        <f>H148</f>
        <v>0</v>
      </c>
      <c r="I147" s="174"/>
      <c r="J147" s="174"/>
    </row>
    <row r="148" spans="2:10" ht="12.75" customHeight="1" hidden="1">
      <c r="B148" s="188"/>
      <c r="C148" s="135"/>
      <c r="D148" s="135"/>
      <c r="E148" s="39"/>
      <c r="F148" s="135" t="s">
        <v>406</v>
      </c>
      <c r="G148" s="135"/>
      <c r="H148" s="174">
        <f>H149</f>
        <v>0</v>
      </c>
      <c r="I148" s="174"/>
      <c r="J148" s="174"/>
    </row>
    <row r="149" spans="2:10" ht="12.75" customHeight="1" hidden="1">
      <c r="B149" s="188"/>
      <c r="C149" s="135"/>
      <c r="D149" s="135"/>
      <c r="E149" s="39"/>
      <c r="F149" s="135" t="s">
        <v>408</v>
      </c>
      <c r="G149" s="135"/>
      <c r="H149" s="174">
        <f>H150</f>
        <v>0</v>
      </c>
      <c r="I149" s="174"/>
      <c r="J149" s="174"/>
    </row>
    <row r="150" spans="2:10" ht="14.25" customHeight="1" hidden="1">
      <c r="B150" s="185"/>
      <c r="C150" s="135"/>
      <c r="D150" s="135"/>
      <c r="E150" s="39"/>
      <c r="F150" s="135" t="s">
        <v>408</v>
      </c>
      <c r="G150" s="135" t="s">
        <v>413</v>
      </c>
      <c r="H150" s="174"/>
      <c r="I150" s="174"/>
      <c r="J150" s="174"/>
    </row>
    <row r="151" spans="2:10" ht="25.5" customHeight="1" hidden="1">
      <c r="B151" s="175"/>
      <c r="C151" s="135"/>
      <c r="D151" s="135"/>
      <c r="E151" s="39"/>
      <c r="F151" s="135"/>
      <c r="G151" s="135"/>
      <c r="H151" s="174">
        <f>H153</f>
        <v>0</v>
      </c>
      <c r="I151" s="174"/>
      <c r="J151" s="174"/>
    </row>
    <row r="152" spans="2:10" ht="12.75" customHeight="1" hidden="1">
      <c r="B152" s="185"/>
      <c r="C152" s="135"/>
      <c r="D152" s="135"/>
      <c r="E152" s="39"/>
      <c r="F152" s="135"/>
      <c r="G152" s="135"/>
      <c r="H152" s="174">
        <f>H153</f>
        <v>0</v>
      </c>
      <c r="I152" s="174"/>
      <c r="J152" s="174"/>
    </row>
    <row r="153" spans="2:10" ht="12.75" customHeight="1" hidden="1">
      <c r="B153" s="190"/>
      <c r="C153" s="135"/>
      <c r="D153" s="135"/>
      <c r="E153" s="39"/>
      <c r="F153" s="135"/>
      <c r="G153" s="135"/>
      <c r="H153" s="174">
        <f>H154</f>
        <v>0</v>
      </c>
      <c r="I153" s="174"/>
      <c r="J153" s="174"/>
    </row>
    <row r="154" spans="2:10" ht="12.75" customHeight="1" hidden="1">
      <c r="B154" s="188"/>
      <c r="C154" s="135"/>
      <c r="D154" s="135"/>
      <c r="E154" s="39"/>
      <c r="F154" s="135" t="s">
        <v>406</v>
      </c>
      <c r="G154" s="135"/>
      <c r="H154" s="174">
        <f>H155</f>
        <v>0</v>
      </c>
      <c r="I154" s="174"/>
      <c r="J154" s="174"/>
    </row>
    <row r="155" spans="2:10" ht="12.75" customHeight="1" hidden="1">
      <c r="B155" s="188"/>
      <c r="C155" s="135"/>
      <c r="D155" s="135"/>
      <c r="E155" s="39"/>
      <c r="F155" s="135" t="s">
        <v>408</v>
      </c>
      <c r="G155" s="135"/>
      <c r="H155" s="174">
        <f>H156</f>
        <v>0</v>
      </c>
      <c r="I155" s="174"/>
      <c r="J155" s="174"/>
    </row>
    <row r="156" spans="2:10" ht="14.25" customHeight="1" hidden="1">
      <c r="B156" s="185"/>
      <c r="C156" s="135"/>
      <c r="D156" s="135"/>
      <c r="E156" s="39"/>
      <c r="F156" s="135" t="s">
        <v>408</v>
      </c>
      <c r="G156" s="135">
        <v>2</v>
      </c>
      <c r="H156" s="174"/>
      <c r="I156" s="174"/>
      <c r="J156" s="174"/>
    </row>
    <row r="157" spans="2:10" ht="12.75" customHeight="1" hidden="1">
      <c r="B157" s="175"/>
      <c r="C157" s="135"/>
      <c r="D157" s="135"/>
      <c r="E157" s="181"/>
      <c r="F157" s="135"/>
      <c r="G157" s="135"/>
      <c r="H157" s="174">
        <f>H158</f>
        <v>0</v>
      </c>
      <c r="I157" s="174"/>
      <c r="J157" s="174"/>
    </row>
    <row r="158" spans="2:10" ht="12.75" customHeight="1" hidden="1">
      <c r="B158" s="185"/>
      <c r="C158" s="135"/>
      <c r="D158" s="135"/>
      <c r="E158" s="181"/>
      <c r="F158" s="135"/>
      <c r="G158" s="135"/>
      <c r="H158" s="174">
        <f>H159</f>
        <v>0</v>
      </c>
      <c r="I158" s="174"/>
      <c r="J158" s="174"/>
    </row>
    <row r="159" spans="2:10" ht="12.75" customHeight="1" hidden="1">
      <c r="B159" s="190"/>
      <c r="C159" s="135"/>
      <c r="D159" s="135"/>
      <c r="E159" s="181"/>
      <c r="F159" s="135"/>
      <c r="G159" s="135"/>
      <c r="H159" s="174">
        <f>H160</f>
        <v>0</v>
      </c>
      <c r="I159" s="174"/>
      <c r="J159" s="174"/>
    </row>
    <row r="160" spans="2:10" ht="12.75" customHeight="1" hidden="1">
      <c r="B160" s="188"/>
      <c r="C160" s="135"/>
      <c r="D160" s="135"/>
      <c r="E160" s="181"/>
      <c r="F160" s="135" t="s">
        <v>406</v>
      </c>
      <c r="G160" s="135"/>
      <c r="H160" s="174">
        <f>H161</f>
        <v>0</v>
      </c>
      <c r="I160" s="174"/>
      <c r="J160" s="174"/>
    </row>
    <row r="161" spans="2:10" ht="12.75" customHeight="1" hidden="1">
      <c r="B161" s="188"/>
      <c r="C161" s="135"/>
      <c r="D161" s="135"/>
      <c r="E161" s="181"/>
      <c r="F161" s="135" t="s">
        <v>408</v>
      </c>
      <c r="G161" s="135"/>
      <c r="H161" s="174">
        <f>H162</f>
        <v>0</v>
      </c>
      <c r="I161" s="174"/>
      <c r="J161" s="174"/>
    </row>
    <row r="162" spans="2:10" ht="14.25" customHeight="1" hidden="1">
      <c r="B162" s="185"/>
      <c r="C162" s="135"/>
      <c r="D162" s="135"/>
      <c r="E162" s="181"/>
      <c r="F162" s="135" t="s">
        <v>408</v>
      </c>
      <c r="G162" s="135" t="s">
        <v>413</v>
      </c>
      <c r="H162" s="174"/>
      <c r="I162" s="174"/>
      <c r="J162" s="174"/>
    </row>
    <row r="163" spans="2:10" ht="25.5" customHeight="1" hidden="1">
      <c r="B163" s="175"/>
      <c r="C163" s="135"/>
      <c r="D163" s="135"/>
      <c r="E163" s="135"/>
      <c r="F163" s="135"/>
      <c r="G163" s="135"/>
      <c r="H163" s="174">
        <f>H164</f>
        <v>0</v>
      </c>
      <c r="I163" s="174"/>
      <c r="J163" s="174"/>
    </row>
    <row r="164" spans="2:10" ht="25.5" customHeight="1" hidden="1">
      <c r="B164" s="185"/>
      <c r="C164" s="135"/>
      <c r="D164" s="135"/>
      <c r="E164" s="135"/>
      <c r="F164" s="135"/>
      <c r="G164" s="135"/>
      <c r="H164" s="174">
        <f>H165</f>
        <v>0</v>
      </c>
      <c r="I164" s="174"/>
      <c r="J164" s="174"/>
    </row>
    <row r="165" spans="2:10" ht="12.75" customHeight="1" hidden="1">
      <c r="B165" s="190"/>
      <c r="C165" s="135"/>
      <c r="D165" s="135"/>
      <c r="E165" s="135"/>
      <c r="F165" s="135"/>
      <c r="G165" s="135"/>
      <c r="H165" s="174">
        <f>H166</f>
        <v>0</v>
      </c>
      <c r="I165" s="174"/>
      <c r="J165" s="174"/>
    </row>
    <row r="166" spans="2:10" ht="12.75" customHeight="1" hidden="1">
      <c r="B166" s="188"/>
      <c r="C166" s="135"/>
      <c r="D166" s="135"/>
      <c r="E166" s="135"/>
      <c r="F166" s="135" t="s">
        <v>406</v>
      </c>
      <c r="G166" s="135"/>
      <c r="H166" s="174">
        <f>H167</f>
        <v>0</v>
      </c>
      <c r="I166" s="174"/>
      <c r="J166" s="174"/>
    </row>
    <row r="167" spans="2:10" ht="12.75" customHeight="1" hidden="1">
      <c r="B167" s="188"/>
      <c r="C167" s="135"/>
      <c r="D167" s="135"/>
      <c r="E167" s="135"/>
      <c r="F167" s="135" t="s">
        <v>408</v>
      </c>
      <c r="G167" s="135"/>
      <c r="H167" s="174">
        <f>H168</f>
        <v>0</v>
      </c>
      <c r="I167" s="174"/>
      <c r="J167" s="174"/>
    </row>
    <row r="168" spans="2:10" ht="14.25" customHeight="1" hidden="1">
      <c r="B168" s="185"/>
      <c r="C168" s="135"/>
      <c r="D168" s="135"/>
      <c r="E168" s="135"/>
      <c r="F168" s="135" t="s">
        <v>408</v>
      </c>
      <c r="G168" s="135" t="s">
        <v>413</v>
      </c>
      <c r="H168" s="174"/>
      <c r="I168" s="174"/>
      <c r="J168" s="174"/>
    </row>
    <row r="169" spans="2:10" ht="12.75" customHeight="1" hidden="1">
      <c r="B169" s="185"/>
      <c r="C169" s="135"/>
      <c r="D169" s="135"/>
      <c r="E169" s="181"/>
      <c r="F169" s="135"/>
      <c r="G169" s="135"/>
      <c r="H169" s="174">
        <f>H214+H221+H228+H239+H243+H273+H292+H299+H303+H307</f>
        <v>17783.800000000003</v>
      </c>
      <c r="I169" s="174"/>
      <c r="J169" s="174"/>
    </row>
    <row r="170" spans="2:10" ht="12.75" customHeight="1">
      <c r="B170" s="190" t="s">
        <v>417</v>
      </c>
      <c r="C170" s="135" t="s">
        <v>301</v>
      </c>
      <c r="D170" s="135" t="s">
        <v>315</v>
      </c>
      <c r="E170" s="41" t="s">
        <v>435</v>
      </c>
      <c r="F170" s="135" t="s">
        <v>436</v>
      </c>
      <c r="G170" s="135"/>
      <c r="H170" s="174">
        <f>H171</f>
        <v>9</v>
      </c>
      <c r="I170" s="174">
        <f>I171</f>
        <v>0</v>
      </c>
      <c r="J170" s="174">
        <f>J171</f>
        <v>0</v>
      </c>
    </row>
    <row r="171" spans="2:10" ht="12.75" customHeight="1">
      <c r="B171" s="185" t="s">
        <v>437</v>
      </c>
      <c r="C171" s="135" t="s">
        <v>301</v>
      </c>
      <c r="D171" s="135" t="s">
        <v>315</v>
      </c>
      <c r="E171" s="41" t="s">
        <v>435</v>
      </c>
      <c r="F171" s="135" t="s">
        <v>438</v>
      </c>
      <c r="G171" s="135"/>
      <c r="H171" s="174">
        <f>H172</f>
        <v>9</v>
      </c>
      <c r="I171" s="174">
        <f>I172</f>
        <v>0</v>
      </c>
      <c r="J171" s="174">
        <f>J172</f>
        <v>0</v>
      </c>
    </row>
    <row r="172" spans="2:10" ht="12.75" customHeight="1">
      <c r="B172" s="185" t="s">
        <v>439</v>
      </c>
      <c r="C172" s="135" t="s">
        <v>301</v>
      </c>
      <c r="D172" s="135" t="s">
        <v>315</v>
      </c>
      <c r="E172" s="41" t="s">
        <v>435</v>
      </c>
      <c r="F172" s="135" t="s">
        <v>438</v>
      </c>
      <c r="G172" s="135" t="s">
        <v>413</v>
      </c>
      <c r="H172" s="174">
        <f>'Прил. 7'!I166</f>
        <v>9</v>
      </c>
      <c r="I172" s="174">
        <f>'Прил. 7'!J166</f>
        <v>0</v>
      </c>
      <c r="J172" s="174">
        <f>'Прил. 7'!K166</f>
        <v>0</v>
      </c>
    </row>
    <row r="173" spans="2:10" ht="12.75" customHeight="1" hidden="1">
      <c r="B173" s="209" t="s">
        <v>440</v>
      </c>
      <c r="C173" s="135" t="s">
        <v>301</v>
      </c>
      <c r="D173" s="135" t="s">
        <v>315</v>
      </c>
      <c r="E173" s="41" t="s">
        <v>435</v>
      </c>
      <c r="F173" s="135" t="s">
        <v>441</v>
      </c>
      <c r="G173" s="135" t="s">
        <v>413</v>
      </c>
      <c r="H173" s="174">
        <f>'Прил. 7'!I167</f>
        <v>0</v>
      </c>
      <c r="I173" s="174">
        <f>'Прил. 7'!J167</f>
        <v>0</v>
      </c>
      <c r="J173" s="174">
        <f>'Прил. 7'!K167</f>
        <v>0</v>
      </c>
    </row>
    <row r="174" spans="2:10" ht="41.25" customHeight="1" hidden="1">
      <c r="B174" s="214" t="s">
        <v>442</v>
      </c>
      <c r="C174" s="135" t="s">
        <v>301</v>
      </c>
      <c r="D174" s="135" t="s">
        <v>315</v>
      </c>
      <c r="E174" s="19" t="s">
        <v>443</v>
      </c>
      <c r="F174" s="135"/>
      <c r="G174" s="135"/>
      <c r="H174" s="136">
        <f>H177</f>
        <v>0</v>
      </c>
      <c r="I174" s="136">
        <f>I177</f>
        <v>0</v>
      </c>
      <c r="J174" s="136">
        <f>J177</f>
        <v>0</v>
      </c>
    </row>
    <row r="175" spans="2:10" ht="12.75" customHeight="1" hidden="1">
      <c r="B175" s="190"/>
      <c r="C175" s="135"/>
      <c r="D175" s="135"/>
      <c r="E175" s="19" t="s">
        <v>434</v>
      </c>
      <c r="F175" s="135"/>
      <c r="G175" s="135"/>
      <c r="H175" s="136">
        <f>H176</f>
        <v>0</v>
      </c>
      <c r="I175" s="136"/>
      <c r="J175" s="136"/>
    </row>
    <row r="176" spans="2:10" ht="12.75" customHeight="1" hidden="1">
      <c r="B176" s="190"/>
      <c r="C176" s="135"/>
      <c r="D176" s="135"/>
      <c r="E176" s="19" t="s">
        <v>434</v>
      </c>
      <c r="F176" s="135"/>
      <c r="G176" s="135"/>
      <c r="H176" s="136">
        <f>H177</f>
        <v>0</v>
      </c>
      <c r="I176" s="136"/>
      <c r="J176" s="136"/>
    </row>
    <row r="177" spans="2:10" ht="12.75" customHeight="1" hidden="1">
      <c r="B177" s="190" t="s">
        <v>417</v>
      </c>
      <c r="C177" s="135" t="s">
        <v>301</v>
      </c>
      <c r="D177" s="135" t="s">
        <v>315</v>
      </c>
      <c r="E177" s="41" t="s">
        <v>444</v>
      </c>
      <c r="F177" s="135"/>
      <c r="G177" s="135"/>
      <c r="H177" s="136">
        <f>H178</f>
        <v>0</v>
      </c>
      <c r="I177" s="136">
        <f>I178</f>
        <v>0</v>
      </c>
      <c r="J177" s="136">
        <f>J178</f>
        <v>0</v>
      </c>
    </row>
    <row r="178" spans="2:10" ht="12.75" customHeight="1" hidden="1">
      <c r="B178" s="188" t="s">
        <v>405</v>
      </c>
      <c r="C178" s="135" t="s">
        <v>301</v>
      </c>
      <c r="D178" s="135" t="s">
        <v>315</v>
      </c>
      <c r="E178" s="41" t="s">
        <v>444</v>
      </c>
      <c r="F178" s="135" t="s">
        <v>406</v>
      </c>
      <c r="G178" s="135"/>
      <c r="H178" s="136">
        <f>H179</f>
        <v>0</v>
      </c>
      <c r="I178" s="136">
        <f>I179</f>
        <v>0</v>
      </c>
      <c r="J178" s="136">
        <f>J179</f>
        <v>0</v>
      </c>
    </row>
    <row r="179" spans="2:10" ht="12.75" customHeight="1" hidden="1">
      <c r="B179" s="188" t="s">
        <v>407</v>
      </c>
      <c r="C179" s="135" t="s">
        <v>301</v>
      </c>
      <c r="D179" s="135" t="s">
        <v>315</v>
      </c>
      <c r="E179" s="41" t="s">
        <v>444</v>
      </c>
      <c r="F179" s="135" t="s">
        <v>408</v>
      </c>
      <c r="G179" s="135"/>
      <c r="H179" s="136">
        <f>H180</f>
        <v>0</v>
      </c>
      <c r="I179" s="136">
        <f>I180</f>
        <v>0</v>
      </c>
      <c r="J179" s="136">
        <f>J180</f>
        <v>0</v>
      </c>
    </row>
    <row r="180" spans="2:10" ht="12.75" customHeight="1" hidden="1">
      <c r="B180" s="185" t="s">
        <v>389</v>
      </c>
      <c r="C180" s="135" t="s">
        <v>301</v>
      </c>
      <c r="D180" s="135" t="s">
        <v>315</v>
      </c>
      <c r="E180" s="41" t="s">
        <v>444</v>
      </c>
      <c r="F180" s="135" t="s">
        <v>408</v>
      </c>
      <c r="G180" s="135">
        <v>2</v>
      </c>
      <c r="H180" s="136"/>
      <c r="I180" s="136"/>
      <c r="J180" s="136"/>
    </row>
    <row r="181" spans="2:10" ht="12.75" customHeight="1" hidden="1">
      <c r="B181" s="185"/>
      <c r="C181" s="135"/>
      <c r="D181" s="135"/>
      <c r="E181" s="41"/>
      <c r="F181" s="135"/>
      <c r="G181" s="135"/>
      <c r="H181" s="174"/>
      <c r="I181" s="174"/>
      <c r="J181" s="174"/>
    </row>
    <row r="182" spans="2:10" ht="12.75" customHeight="1" hidden="1">
      <c r="B182" s="185"/>
      <c r="C182" s="135"/>
      <c r="D182" s="135"/>
      <c r="E182" s="41"/>
      <c r="F182" s="135"/>
      <c r="G182" s="135"/>
      <c r="H182" s="174"/>
      <c r="I182" s="174"/>
      <c r="J182" s="174"/>
    </row>
    <row r="183" spans="2:10" ht="12.75" customHeight="1" hidden="1">
      <c r="B183" s="185"/>
      <c r="C183" s="135"/>
      <c r="D183" s="135"/>
      <c r="E183" s="41"/>
      <c r="F183" s="135"/>
      <c r="G183" s="135"/>
      <c r="H183" s="174"/>
      <c r="I183" s="174"/>
      <c r="J183" s="174"/>
    </row>
    <row r="184" spans="2:10" ht="12.75" customHeight="1" hidden="1">
      <c r="B184" s="185"/>
      <c r="C184" s="135"/>
      <c r="D184" s="135"/>
      <c r="E184" s="41"/>
      <c r="F184" s="135"/>
      <c r="G184" s="135"/>
      <c r="H184" s="174"/>
      <c r="I184" s="174"/>
      <c r="J184" s="174"/>
    </row>
    <row r="185" spans="2:10" ht="12.75" customHeight="1" hidden="1">
      <c r="B185" s="185"/>
      <c r="C185" s="135"/>
      <c r="D185" s="135"/>
      <c r="E185" s="41"/>
      <c r="F185" s="135"/>
      <c r="G185" s="135"/>
      <c r="H185" s="174"/>
      <c r="I185" s="174"/>
      <c r="J185" s="174"/>
    </row>
    <row r="186" spans="2:10" ht="12.75" customHeight="1" hidden="1">
      <c r="B186" s="185"/>
      <c r="C186" s="135"/>
      <c r="D186" s="135"/>
      <c r="E186" s="41"/>
      <c r="F186" s="135"/>
      <c r="G186" s="135"/>
      <c r="H186" s="174"/>
      <c r="I186" s="174"/>
      <c r="J186" s="174"/>
    </row>
    <row r="187" spans="2:10" ht="12.75" customHeight="1" hidden="1">
      <c r="B187" s="185"/>
      <c r="C187" s="135"/>
      <c r="D187" s="135"/>
      <c r="E187" s="41"/>
      <c r="F187" s="135"/>
      <c r="G187" s="135"/>
      <c r="H187" s="174"/>
      <c r="I187" s="174"/>
      <c r="J187" s="174"/>
    </row>
    <row r="188" spans="2:10" ht="12.75" customHeight="1" hidden="1">
      <c r="B188" s="185"/>
      <c r="C188" s="135"/>
      <c r="D188" s="135"/>
      <c r="E188" s="41"/>
      <c r="F188" s="135"/>
      <c r="G188" s="135"/>
      <c r="H188" s="174"/>
      <c r="I188" s="174"/>
      <c r="J188" s="174"/>
    </row>
    <row r="189" spans="2:10" ht="12.75" customHeight="1" hidden="1">
      <c r="B189" s="185"/>
      <c r="C189" s="135"/>
      <c r="D189" s="135"/>
      <c r="E189" s="41"/>
      <c r="F189" s="135"/>
      <c r="G189" s="135"/>
      <c r="H189" s="174"/>
      <c r="I189" s="174"/>
      <c r="J189" s="174"/>
    </row>
    <row r="190" spans="2:10" ht="12.75" customHeight="1" hidden="1">
      <c r="B190" s="185"/>
      <c r="C190" s="135"/>
      <c r="D190" s="135"/>
      <c r="E190" s="41"/>
      <c r="F190" s="135"/>
      <c r="G190" s="135"/>
      <c r="H190" s="174"/>
      <c r="I190" s="174"/>
      <c r="J190" s="174"/>
    </row>
    <row r="191" spans="2:10" ht="12.75" customHeight="1" hidden="1">
      <c r="B191" s="185"/>
      <c r="C191" s="135"/>
      <c r="D191" s="135"/>
      <c r="E191" s="41"/>
      <c r="F191" s="135"/>
      <c r="G191" s="135"/>
      <c r="H191" s="174"/>
      <c r="I191" s="174"/>
      <c r="J191" s="174"/>
    </row>
    <row r="192" spans="2:10" ht="12.75" customHeight="1" hidden="1">
      <c r="B192" s="185"/>
      <c r="C192" s="135"/>
      <c r="D192" s="135"/>
      <c r="E192" s="41"/>
      <c r="F192" s="135"/>
      <c r="G192" s="135"/>
      <c r="H192" s="174"/>
      <c r="I192" s="174"/>
      <c r="J192" s="174"/>
    </row>
    <row r="193" spans="2:10" ht="12.75" customHeight="1" hidden="1">
      <c r="B193" s="185"/>
      <c r="C193" s="135"/>
      <c r="D193" s="135"/>
      <c r="E193" s="41"/>
      <c r="F193" s="135"/>
      <c r="G193" s="135"/>
      <c r="H193" s="174"/>
      <c r="I193" s="174"/>
      <c r="J193" s="174"/>
    </row>
    <row r="194" spans="2:10" ht="12.75" customHeight="1" hidden="1">
      <c r="B194" s="185"/>
      <c r="C194" s="135"/>
      <c r="D194" s="135"/>
      <c r="E194" s="41"/>
      <c r="F194" s="135"/>
      <c r="G194" s="135"/>
      <c r="H194" s="174"/>
      <c r="I194" s="174"/>
      <c r="J194" s="174"/>
    </row>
    <row r="195" spans="2:10" ht="12.75" customHeight="1" hidden="1">
      <c r="B195" s="185"/>
      <c r="C195" s="135"/>
      <c r="D195" s="135"/>
      <c r="E195" s="41"/>
      <c r="F195" s="135"/>
      <c r="G195" s="135"/>
      <c r="H195" s="174"/>
      <c r="I195" s="174"/>
      <c r="J195" s="174"/>
    </row>
    <row r="196" spans="2:10" ht="12.75" customHeight="1" hidden="1">
      <c r="B196" s="185"/>
      <c r="C196" s="135"/>
      <c r="D196" s="135"/>
      <c r="E196" s="41"/>
      <c r="F196" s="135"/>
      <c r="G196" s="135"/>
      <c r="H196" s="174"/>
      <c r="I196" s="174"/>
      <c r="J196" s="174"/>
    </row>
    <row r="197" spans="2:10" ht="12.75" customHeight="1" hidden="1">
      <c r="B197" s="185"/>
      <c r="C197" s="135"/>
      <c r="D197" s="135"/>
      <c r="E197" s="41"/>
      <c r="F197" s="135"/>
      <c r="G197" s="135"/>
      <c r="H197" s="174"/>
      <c r="I197" s="174"/>
      <c r="J197" s="174"/>
    </row>
    <row r="198" spans="2:10" ht="12.75" customHeight="1" hidden="1">
      <c r="B198" s="185"/>
      <c r="C198" s="135"/>
      <c r="D198" s="135"/>
      <c r="E198" s="41"/>
      <c r="F198" s="135"/>
      <c r="G198" s="135"/>
      <c r="H198" s="174"/>
      <c r="I198" s="174"/>
      <c r="J198" s="174"/>
    </row>
    <row r="199" spans="2:10" ht="12.75" customHeight="1" hidden="1">
      <c r="B199" s="185"/>
      <c r="C199" s="135"/>
      <c r="D199" s="135"/>
      <c r="E199" s="41"/>
      <c r="F199" s="135"/>
      <c r="G199" s="135"/>
      <c r="H199" s="174"/>
      <c r="I199" s="174"/>
      <c r="J199" s="174"/>
    </row>
    <row r="200" spans="2:10" ht="12.75" customHeight="1" hidden="1">
      <c r="B200" s="185"/>
      <c r="C200" s="135"/>
      <c r="D200" s="135"/>
      <c r="E200" s="41"/>
      <c r="F200" s="135"/>
      <c r="G200" s="135"/>
      <c r="H200" s="174"/>
      <c r="I200" s="174"/>
      <c r="J200" s="174"/>
    </row>
    <row r="201" spans="2:10" ht="12.75" customHeight="1" hidden="1">
      <c r="B201" s="185"/>
      <c r="C201" s="135"/>
      <c r="D201" s="135"/>
      <c r="E201" s="41"/>
      <c r="F201" s="135"/>
      <c r="G201" s="135"/>
      <c r="H201" s="174"/>
      <c r="I201" s="174"/>
      <c r="J201" s="174"/>
    </row>
    <row r="202" spans="2:10" ht="12.75" customHeight="1" hidden="1">
      <c r="B202" s="185"/>
      <c r="C202" s="135"/>
      <c r="D202" s="135"/>
      <c r="E202" s="41"/>
      <c r="F202" s="135"/>
      <c r="G202" s="135"/>
      <c r="H202" s="174"/>
      <c r="I202" s="174"/>
      <c r="J202" s="174"/>
    </row>
    <row r="203" spans="2:10" ht="12.75" customHeight="1" hidden="1">
      <c r="B203" s="185"/>
      <c r="C203" s="135"/>
      <c r="D203" s="135"/>
      <c r="E203" s="41"/>
      <c r="F203" s="135"/>
      <c r="G203" s="135"/>
      <c r="H203" s="174"/>
      <c r="I203" s="174"/>
      <c r="J203" s="174"/>
    </row>
    <row r="204" spans="2:10" ht="28.5" customHeight="1">
      <c r="B204" s="210" t="s">
        <v>445</v>
      </c>
      <c r="C204" s="133" t="s">
        <v>301</v>
      </c>
      <c r="D204" s="133" t="s">
        <v>315</v>
      </c>
      <c r="E204" s="215" t="s">
        <v>434</v>
      </c>
      <c r="F204" s="133"/>
      <c r="G204" s="133"/>
      <c r="H204" s="131">
        <f>H205</f>
        <v>2.5</v>
      </c>
      <c r="I204" s="131">
        <f>I205</f>
        <v>2.5</v>
      </c>
      <c r="J204" s="131">
        <f>J205</f>
        <v>2.5</v>
      </c>
    </row>
    <row r="205" spans="2:10" ht="12.75" customHeight="1">
      <c r="B205" s="180" t="s">
        <v>417</v>
      </c>
      <c r="C205" s="135" t="s">
        <v>301</v>
      </c>
      <c r="D205" s="135" t="s">
        <v>315</v>
      </c>
      <c r="E205" s="211" t="s">
        <v>446</v>
      </c>
      <c r="F205" s="135"/>
      <c r="G205" s="135"/>
      <c r="H205" s="136">
        <f>H206</f>
        <v>2.5</v>
      </c>
      <c r="I205" s="136">
        <f>I206</f>
        <v>2.5</v>
      </c>
      <c r="J205" s="136">
        <f>J206</f>
        <v>2.5</v>
      </c>
    </row>
    <row r="206" spans="2:10" ht="12.75" customHeight="1">
      <c r="B206" s="188" t="s">
        <v>405</v>
      </c>
      <c r="C206" s="135" t="s">
        <v>301</v>
      </c>
      <c r="D206" s="135" t="s">
        <v>315</v>
      </c>
      <c r="E206" s="211" t="s">
        <v>446</v>
      </c>
      <c r="F206" s="135" t="s">
        <v>406</v>
      </c>
      <c r="G206" s="135"/>
      <c r="H206" s="136">
        <f>H207</f>
        <v>2.5</v>
      </c>
      <c r="I206" s="136">
        <f>I207</f>
        <v>2.5</v>
      </c>
      <c r="J206" s="136">
        <f>J207</f>
        <v>2.5</v>
      </c>
    </row>
    <row r="207" spans="2:10" ht="12.75" customHeight="1">
      <c r="B207" s="188" t="s">
        <v>407</v>
      </c>
      <c r="C207" s="135" t="s">
        <v>301</v>
      </c>
      <c r="D207" s="135" t="s">
        <v>315</v>
      </c>
      <c r="E207" s="211" t="s">
        <v>446</v>
      </c>
      <c r="F207" s="135" t="s">
        <v>408</v>
      </c>
      <c r="G207" s="135"/>
      <c r="H207" s="136">
        <f>H208</f>
        <v>2.5</v>
      </c>
      <c r="I207" s="136">
        <f>I208</f>
        <v>2.5</v>
      </c>
      <c r="J207" s="136">
        <f>J208</f>
        <v>2.5</v>
      </c>
    </row>
    <row r="208" spans="2:10" ht="12.75" customHeight="1">
      <c r="B208" s="185" t="s">
        <v>389</v>
      </c>
      <c r="C208" s="135" t="s">
        <v>301</v>
      </c>
      <c r="D208" s="135" t="s">
        <v>315</v>
      </c>
      <c r="E208" s="211" t="s">
        <v>446</v>
      </c>
      <c r="F208" s="135" t="s">
        <v>408</v>
      </c>
      <c r="G208" s="135">
        <v>2</v>
      </c>
      <c r="H208" s="136">
        <f>'Прил. 7'!I172</f>
        <v>2.5</v>
      </c>
      <c r="I208" s="136">
        <f>'Прил. 7'!J172</f>
        <v>2.5</v>
      </c>
      <c r="J208" s="136">
        <f>'Прил. 7'!K172</f>
        <v>2.5</v>
      </c>
    </row>
    <row r="209" spans="2:10" ht="30">
      <c r="B209" s="216" t="s">
        <v>447</v>
      </c>
      <c r="C209" s="217" t="s">
        <v>301</v>
      </c>
      <c r="D209" s="217" t="s">
        <v>315</v>
      </c>
      <c r="E209" s="218" t="s">
        <v>448</v>
      </c>
      <c r="F209" s="217"/>
      <c r="G209" s="217"/>
      <c r="H209" s="131">
        <f>H210</f>
        <v>20</v>
      </c>
      <c r="I209" s="131">
        <f>I210</f>
        <v>20</v>
      </c>
      <c r="J209" s="131">
        <f>J210</f>
        <v>0</v>
      </c>
    </row>
    <row r="210" spans="2:10" ht="12.75" customHeight="1">
      <c r="B210" s="219" t="s">
        <v>417</v>
      </c>
      <c r="C210" s="196" t="s">
        <v>301</v>
      </c>
      <c r="D210" s="196" t="s">
        <v>315</v>
      </c>
      <c r="E210" s="220" t="s">
        <v>448</v>
      </c>
      <c r="F210" s="196"/>
      <c r="G210" s="196"/>
      <c r="H210" s="136">
        <f>H211</f>
        <v>20</v>
      </c>
      <c r="I210" s="136">
        <f>I211</f>
        <v>20</v>
      </c>
      <c r="J210" s="136">
        <f>J211</f>
        <v>0</v>
      </c>
    </row>
    <row r="211" spans="2:10" ht="12.75" customHeight="1">
      <c r="B211" s="203" t="s">
        <v>405</v>
      </c>
      <c r="C211" s="196" t="s">
        <v>301</v>
      </c>
      <c r="D211" s="196" t="s">
        <v>315</v>
      </c>
      <c r="E211" s="220" t="s">
        <v>448</v>
      </c>
      <c r="F211" s="196" t="s">
        <v>406</v>
      </c>
      <c r="G211" s="196"/>
      <c r="H211" s="136">
        <f>H212</f>
        <v>20</v>
      </c>
      <c r="I211" s="136">
        <f>I212</f>
        <v>20</v>
      </c>
      <c r="J211" s="136">
        <f>J212</f>
        <v>0</v>
      </c>
    </row>
    <row r="212" spans="2:10" ht="12.75" customHeight="1">
      <c r="B212" s="203" t="s">
        <v>407</v>
      </c>
      <c r="C212" s="196" t="s">
        <v>301</v>
      </c>
      <c r="D212" s="196" t="s">
        <v>315</v>
      </c>
      <c r="E212" s="220" t="s">
        <v>448</v>
      </c>
      <c r="F212" s="196" t="s">
        <v>408</v>
      </c>
      <c r="G212" s="196"/>
      <c r="H212" s="136">
        <f>H213</f>
        <v>20</v>
      </c>
      <c r="I212" s="136">
        <f>I213</f>
        <v>20</v>
      </c>
      <c r="J212" s="136">
        <f>J213</f>
        <v>0</v>
      </c>
    </row>
    <row r="213" spans="2:10" ht="12.75" customHeight="1">
      <c r="B213" s="198" t="s">
        <v>389</v>
      </c>
      <c r="C213" s="196" t="s">
        <v>301</v>
      </c>
      <c r="D213" s="196" t="s">
        <v>315</v>
      </c>
      <c r="E213" s="220" t="s">
        <v>448</v>
      </c>
      <c r="F213" s="196" t="s">
        <v>408</v>
      </c>
      <c r="G213" s="196">
        <v>2</v>
      </c>
      <c r="H213" s="136">
        <f>'Прил. 7'!I177</f>
        <v>20</v>
      </c>
      <c r="I213" s="136">
        <f>'Прил. 7'!J177</f>
        <v>20</v>
      </c>
      <c r="J213" s="136">
        <f>'Прил. 7'!K177</f>
        <v>0</v>
      </c>
    </row>
    <row r="214" spans="2:10" ht="40.5" customHeight="1">
      <c r="B214" s="180" t="s">
        <v>449</v>
      </c>
      <c r="C214" s="135" t="s">
        <v>301</v>
      </c>
      <c r="D214" s="135" t="s">
        <v>315</v>
      </c>
      <c r="E214" s="181" t="s">
        <v>450</v>
      </c>
      <c r="F214" s="135"/>
      <c r="G214" s="135"/>
      <c r="H214" s="174">
        <f>H215+H218</f>
        <v>327.4</v>
      </c>
      <c r="I214" s="174">
        <f>I215+I218</f>
        <v>327.4</v>
      </c>
      <c r="J214" s="174">
        <f>J215+J218</f>
        <v>327.4</v>
      </c>
    </row>
    <row r="215" spans="2:10" ht="42.75" customHeight="1">
      <c r="B215" s="178" t="s">
        <v>397</v>
      </c>
      <c r="C215" s="135" t="s">
        <v>301</v>
      </c>
      <c r="D215" s="135" t="s">
        <v>315</v>
      </c>
      <c r="E215" s="181" t="s">
        <v>450</v>
      </c>
      <c r="F215" s="135" t="s">
        <v>398</v>
      </c>
      <c r="G215" s="135"/>
      <c r="H215" s="174">
        <f>H216</f>
        <v>320.7</v>
      </c>
      <c r="I215" s="174">
        <f>I216</f>
        <v>320.7</v>
      </c>
      <c r="J215" s="174">
        <f>J216</f>
        <v>320.7</v>
      </c>
    </row>
    <row r="216" spans="2:10" ht="12.75" customHeight="1">
      <c r="B216" s="185" t="s">
        <v>399</v>
      </c>
      <c r="C216" s="135" t="s">
        <v>301</v>
      </c>
      <c r="D216" s="135" t="s">
        <v>315</v>
      </c>
      <c r="E216" s="181" t="s">
        <v>450</v>
      </c>
      <c r="F216" s="135" t="s">
        <v>400</v>
      </c>
      <c r="G216" s="135"/>
      <c r="H216" s="174">
        <f>H217</f>
        <v>320.7</v>
      </c>
      <c r="I216" s="174">
        <f>I217</f>
        <v>320.7</v>
      </c>
      <c r="J216" s="174">
        <f>J217</f>
        <v>320.7</v>
      </c>
    </row>
    <row r="217" spans="2:10" ht="14.25" customHeight="1">
      <c r="B217" s="185" t="s">
        <v>390</v>
      </c>
      <c r="C217" s="135" t="s">
        <v>301</v>
      </c>
      <c r="D217" s="135" t="s">
        <v>315</v>
      </c>
      <c r="E217" s="181" t="s">
        <v>450</v>
      </c>
      <c r="F217" s="135" t="s">
        <v>400</v>
      </c>
      <c r="G217" s="135">
        <v>3</v>
      </c>
      <c r="H217" s="174">
        <f>'Прил. 7'!I186</f>
        <v>320.7</v>
      </c>
      <c r="I217" s="174">
        <f>'Прил. 7'!J186</f>
        <v>320.7</v>
      </c>
      <c r="J217" s="174">
        <f>'Прил. 7'!K186</f>
        <v>320.7</v>
      </c>
    </row>
    <row r="218" spans="2:10" ht="14.25" customHeight="1">
      <c r="B218" s="188" t="s">
        <v>405</v>
      </c>
      <c r="C218" s="135" t="s">
        <v>301</v>
      </c>
      <c r="D218" s="135" t="s">
        <v>315</v>
      </c>
      <c r="E218" s="181" t="s">
        <v>450</v>
      </c>
      <c r="F218" s="128">
        <v>200</v>
      </c>
      <c r="G218" s="135"/>
      <c r="H218" s="174">
        <f>H219</f>
        <v>6.7</v>
      </c>
      <c r="I218" s="174">
        <f>I219</f>
        <v>6.7</v>
      </c>
      <c r="J218" s="174">
        <f>J219</f>
        <v>6.7</v>
      </c>
    </row>
    <row r="219" spans="2:10" ht="14.25" customHeight="1">
      <c r="B219" s="188" t="s">
        <v>407</v>
      </c>
      <c r="C219" s="135" t="s">
        <v>301</v>
      </c>
      <c r="D219" s="135" t="s">
        <v>315</v>
      </c>
      <c r="E219" s="181" t="s">
        <v>450</v>
      </c>
      <c r="F219" s="128">
        <v>240</v>
      </c>
      <c r="G219" s="135"/>
      <c r="H219" s="174">
        <f>H220</f>
        <v>6.7</v>
      </c>
      <c r="I219" s="174">
        <f>I220</f>
        <v>6.7</v>
      </c>
      <c r="J219" s="174">
        <f>J220</f>
        <v>6.7</v>
      </c>
    </row>
    <row r="220" spans="2:10" ht="14.25" customHeight="1">
      <c r="B220" s="185" t="s">
        <v>390</v>
      </c>
      <c r="C220" s="135" t="s">
        <v>301</v>
      </c>
      <c r="D220" s="135" t="s">
        <v>315</v>
      </c>
      <c r="E220" s="181" t="s">
        <v>450</v>
      </c>
      <c r="F220" s="128">
        <v>240</v>
      </c>
      <c r="G220" s="135" t="s">
        <v>451</v>
      </c>
      <c r="H220" s="174">
        <f>'Прил. 7'!I189</f>
        <v>6.7</v>
      </c>
      <c r="I220" s="174">
        <f>'Прил. 7'!J189</f>
        <v>6.7</v>
      </c>
      <c r="J220" s="174">
        <f>'Прил. 7'!K189</f>
        <v>6.7</v>
      </c>
    </row>
    <row r="221" spans="2:10" ht="43.5" customHeight="1">
      <c r="B221" s="190" t="s">
        <v>452</v>
      </c>
      <c r="C221" s="135" t="s">
        <v>301</v>
      </c>
      <c r="D221" s="135" t="s">
        <v>315</v>
      </c>
      <c r="E221" s="181" t="s">
        <v>453</v>
      </c>
      <c r="F221" s="135"/>
      <c r="G221" s="135"/>
      <c r="H221" s="174">
        <f>H222+H225</f>
        <v>373.70000000000005</v>
      </c>
      <c r="I221" s="174">
        <f>I222+I225</f>
        <v>373.70000000000005</v>
      </c>
      <c r="J221" s="174">
        <f>J222+J225</f>
        <v>373.70000000000005</v>
      </c>
    </row>
    <row r="222" spans="2:10" ht="39" customHeight="1">
      <c r="B222" s="178" t="s">
        <v>397</v>
      </c>
      <c r="C222" s="135" t="s">
        <v>301</v>
      </c>
      <c r="D222" s="135" t="s">
        <v>315</v>
      </c>
      <c r="E222" s="181" t="s">
        <v>453</v>
      </c>
      <c r="F222" s="135" t="s">
        <v>398</v>
      </c>
      <c r="G222" s="135"/>
      <c r="H222" s="174">
        <f>H223</f>
        <v>323.1</v>
      </c>
      <c r="I222" s="174">
        <f>I223</f>
        <v>366.1</v>
      </c>
      <c r="J222" s="174">
        <f>J223</f>
        <v>366.1</v>
      </c>
    </row>
    <row r="223" spans="2:10" ht="12.75" customHeight="1">
      <c r="B223" s="185" t="s">
        <v>399</v>
      </c>
      <c r="C223" s="135" t="s">
        <v>301</v>
      </c>
      <c r="D223" s="135" t="s">
        <v>315</v>
      </c>
      <c r="E223" s="181" t="s">
        <v>453</v>
      </c>
      <c r="F223" s="135" t="s">
        <v>400</v>
      </c>
      <c r="G223" s="135"/>
      <c r="H223" s="174">
        <f>H224</f>
        <v>323.1</v>
      </c>
      <c r="I223" s="174">
        <f>I224</f>
        <v>366.1</v>
      </c>
      <c r="J223" s="174">
        <f>J224</f>
        <v>366.1</v>
      </c>
    </row>
    <row r="224" spans="2:10" ht="14.25" customHeight="1">
      <c r="B224" s="185" t="s">
        <v>390</v>
      </c>
      <c r="C224" s="135" t="s">
        <v>301</v>
      </c>
      <c r="D224" s="135" t="s">
        <v>315</v>
      </c>
      <c r="E224" s="181" t="s">
        <v>453</v>
      </c>
      <c r="F224" s="135" t="s">
        <v>400</v>
      </c>
      <c r="G224" s="135">
        <v>3</v>
      </c>
      <c r="H224" s="174">
        <f>'Прил. 7'!I764</f>
        <v>323.1</v>
      </c>
      <c r="I224" s="174">
        <f>'Прил. 7'!J764</f>
        <v>366.1</v>
      </c>
      <c r="J224" s="174">
        <f>'Прил. 7'!K764</f>
        <v>366.1</v>
      </c>
    </row>
    <row r="225" spans="2:10" ht="14.25" customHeight="1">
      <c r="B225" s="188" t="s">
        <v>405</v>
      </c>
      <c r="C225" s="135" t="s">
        <v>301</v>
      </c>
      <c r="D225" s="135" t="s">
        <v>315</v>
      </c>
      <c r="E225" s="181" t="s">
        <v>453</v>
      </c>
      <c r="F225" s="128">
        <v>200</v>
      </c>
      <c r="G225" s="135"/>
      <c r="H225" s="174">
        <f>H226</f>
        <v>50.6</v>
      </c>
      <c r="I225" s="174">
        <f>I226</f>
        <v>7.6</v>
      </c>
      <c r="J225" s="174">
        <f>J226</f>
        <v>7.6</v>
      </c>
    </row>
    <row r="226" spans="2:10" ht="14.25" customHeight="1">
      <c r="B226" s="188" t="s">
        <v>407</v>
      </c>
      <c r="C226" s="135" t="s">
        <v>301</v>
      </c>
      <c r="D226" s="135" t="s">
        <v>315</v>
      </c>
      <c r="E226" s="181" t="s">
        <v>453</v>
      </c>
      <c r="F226" s="128">
        <v>240</v>
      </c>
      <c r="G226" s="135"/>
      <c r="H226" s="174">
        <f>H227</f>
        <v>50.6</v>
      </c>
      <c r="I226" s="174">
        <f>I227</f>
        <v>7.6</v>
      </c>
      <c r="J226" s="174">
        <f>J227</f>
        <v>7.6</v>
      </c>
    </row>
    <row r="227" spans="2:10" ht="14.25" customHeight="1">
      <c r="B227" s="185" t="s">
        <v>390</v>
      </c>
      <c r="C227" s="135" t="s">
        <v>301</v>
      </c>
      <c r="D227" s="135" t="s">
        <v>315</v>
      </c>
      <c r="E227" s="181" t="s">
        <v>453</v>
      </c>
      <c r="F227" s="128">
        <v>240</v>
      </c>
      <c r="G227" s="135" t="s">
        <v>451</v>
      </c>
      <c r="H227" s="174">
        <f>'Прил. 7'!I767</f>
        <v>50.6</v>
      </c>
      <c r="I227" s="174">
        <f>'Прил. 7'!J767</f>
        <v>7.6</v>
      </c>
      <c r="J227" s="174">
        <f>'Прил. 7'!K767</f>
        <v>7.6</v>
      </c>
    </row>
    <row r="228" spans="2:10" ht="27.75" customHeight="1">
      <c r="B228" s="190" t="s">
        <v>454</v>
      </c>
      <c r="C228" s="135" t="s">
        <v>301</v>
      </c>
      <c r="D228" s="135" t="s">
        <v>315</v>
      </c>
      <c r="E228" s="181" t="s">
        <v>455</v>
      </c>
      <c r="F228" s="135"/>
      <c r="G228" s="135"/>
      <c r="H228" s="174">
        <f>H229+H232</f>
        <v>321.6</v>
      </c>
      <c r="I228" s="174">
        <f>I229+I232</f>
        <v>321.6</v>
      </c>
      <c r="J228" s="174">
        <f>J229+J232</f>
        <v>321.6</v>
      </c>
    </row>
    <row r="229" spans="2:10" ht="42.75" customHeight="1">
      <c r="B229" s="185" t="s">
        <v>397</v>
      </c>
      <c r="C229" s="135" t="s">
        <v>301</v>
      </c>
      <c r="D229" s="135" t="s">
        <v>315</v>
      </c>
      <c r="E229" s="181" t="s">
        <v>455</v>
      </c>
      <c r="F229" s="135" t="s">
        <v>398</v>
      </c>
      <c r="G229" s="135"/>
      <c r="H229" s="174">
        <f>H230</f>
        <v>319.6</v>
      </c>
      <c r="I229" s="174">
        <f>I230</f>
        <v>319.6</v>
      </c>
      <c r="J229" s="174">
        <f>J230</f>
        <v>319.6</v>
      </c>
    </row>
    <row r="230" spans="2:10" ht="15.75" customHeight="1">
      <c r="B230" s="185" t="s">
        <v>399</v>
      </c>
      <c r="C230" s="135" t="s">
        <v>301</v>
      </c>
      <c r="D230" s="135" t="s">
        <v>315</v>
      </c>
      <c r="E230" s="181" t="s">
        <v>455</v>
      </c>
      <c r="F230" s="135" t="s">
        <v>400</v>
      </c>
      <c r="G230" s="135"/>
      <c r="H230" s="174">
        <f>H231</f>
        <v>319.6</v>
      </c>
      <c r="I230" s="174">
        <f>I231</f>
        <v>319.6</v>
      </c>
      <c r="J230" s="174">
        <f>J231</f>
        <v>319.6</v>
      </c>
    </row>
    <row r="231" spans="2:10" ht="14.25" customHeight="1">
      <c r="B231" s="185" t="s">
        <v>390</v>
      </c>
      <c r="C231" s="135" t="s">
        <v>301</v>
      </c>
      <c r="D231" s="135" t="s">
        <v>315</v>
      </c>
      <c r="E231" s="181" t="s">
        <v>455</v>
      </c>
      <c r="F231" s="135" t="s">
        <v>400</v>
      </c>
      <c r="G231" s="135">
        <v>3</v>
      </c>
      <c r="H231" s="174">
        <f>'Прил. 7'!I193</f>
        <v>319.6</v>
      </c>
      <c r="I231" s="174">
        <f>'Прил. 7'!J193</f>
        <v>319.6</v>
      </c>
      <c r="J231" s="174">
        <f>'Прил. 7'!K193</f>
        <v>319.6</v>
      </c>
    </row>
    <row r="232" spans="2:10" ht="12.75" customHeight="1">
      <c r="B232" s="188" t="s">
        <v>405</v>
      </c>
      <c r="C232" s="135" t="s">
        <v>301</v>
      </c>
      <c r="D232" s="135" t="s">
        <v>315</v>
      </c>
      <c r="E232" s="181" t="s">
        <v>455</v>
      </c>
      <c r="F232" s="135" t="s">
        <v>406</v>
      </c>
      <c r="G232" s="135"/>
      <c r="H232" s="174">
        <f>H233</f>
        <v>2</v>
      </c>
      <c r="I232" s="174">
        <f>I233</f>
        <v>2</v>
      </c>
      <c r="J232" s="174">
        <f>J233</f>
        <v>2</v>
      </c>
    </row>
    <row r="233" spans="2:10" ht="12.75" customHeight="1">
      <c r="B233" s="188" t="s">
        <v>407</v>
      </c>
      <c r="C233" s="135" t="s">
        <v>301</v>
      </c>
      <c r="D233" s="135" t="s">
        <v>315</v>
      </c>
      <c r="E233" s="181" t="s">
        <v>455</v>
      </c>
      <c r="F233" s="135" t="s">
        <v>408</v>
      </c>
      <c r="G233" s="135"/>
      <c r="H233" s="174">
        <f>H234</f>
        <v>2</v>
      </c>
      <c r="I233" s="174">
        <f>I234</f>
        <v>2</v>
      </c>
      <c r="J233" s="174">
        <f>J234</f>
        <v>2</v>
      </c>
    </row>
    <row r="234" spans="2:10" ht="12.75" customHeight="1">
      <c r="B234" s="185" t="s">
        <v>390</v>
      </c>
      <c r="C234" s="135" t="s">
        <v>301</v>
      </c>
      <c r="D234" s="135" t="s">
        <v>315</v>
      </c>
      <c r="E234" s="181" t="s">
        <v>455</v>
      </c>
      <c r="F234" s="135" t="s">
        <v>408</v>
      </c>
      <c r="G234" s="135">
        <v>3</v>
      </c>
      <c r="H234" s="174">
        <f>'Прил. 7'!I196</f>
        <v>2</v>
      </c>
      <c r="I234" s="174">
        <f>'Прил. 7'!J196</f>
        <v>2</v>
      </c>
      <c r="J234" s="174">
        <f>'Прил. 7'!K196</f>
        <v>2</v>
      </c>
    </row>
    <row r="235" spans="2:10" ht="40.5" customHeight="1" hidden="1">
      <c r="B235" s="221" t="s">
        <v>456</v>
      </c>
      <c r="C235" s="135" t="s">
        <v>301</v>
      </c>
      <c r="D235" s="135" t="s">
        <v>315</v>
      </c>
      <c r="E235" s="183" t="s">
        <v>457</v>
      </c>
      <c r="F235" s="135"/>
      <c r="G235" s="135"/>
      <c r="H235" s="174">
        <f>H236</f>
        <v>0</v>
      </c>
      <c r="I235" s="174">
        <f>I236</f>
        <v>0</v>
      </c>
      <c r="J235" s="174">
        <f>J236</f>
        <v>0</v>
      </c>
    </row>
    <row r="236" spans="2:10" ht="40.5" customHeight="1" hidden="1">
      <c r="B236" s="178" t="s">
        <v>397</v>
      </c>
      <c r="C236" s="135" t="s">
        <v>301</v>
      </c>
      <c r="D236" s="135" t="s">
        <v>315</v>
      </c>
      <c r="E236" s="183" t="s">
        <v>457</v>
      </c>
      <c r="F236" s="135" t="s">
        <v>398</v>
      </c>
      <c r="G236" s="135"/>
      <c r="H236" s="174">
        <f>H237</f>
        <v>0</v>
      </c>
      <c r="I236" s="174">
        <f>I237</f>
        <v>0</v>
      </c>
      <c r="J236" s="174">
        <f>J237</f>
        <v>0</v>
      </c>
    </row>
    <row r="237" spans="2:10" ht="12.75" customHeight="1" hidden="1">
      <c r="B237" s="185" t="s">
        <v>399</v>
      </c>
      <c r="C237" s="135" t="s">
        <v>301</v>
      </c>
      <c r="D237" s="135" t="s">
        <v>315</v>
      </c>
      <c r="E237" s="183" t="s">
        <v>457</v>
      </c>
      <c r="F237" s="135" t="s">
        <v>400</v>
      </c>
      <c r="G237" s="135"/>
      <c r="H237" s="174">
        <f>H238</f>
        <v>0</v>
      </c>
      <c r="I237" s="174">
        <f>I238</f>
        <v>0</v>
      </c>
      <c r="J237" s="174">
        <f>J238</f>
        <v>0</v>
      </c>
    </row>
    <row r="238" spans="2:10" ht="12.75" customHeight="1" hidden="1">
      <c r="B238" s="185" t="s">
        <v>389</v>
      </c>
      <c r="C238" s="135" t="s">
        <v>301</v>
      </c>
      <c r="D238" s="135" t="s">
        <v>315</v>
      </c>
      <c r="E238" s="183" t="s">
        <v>457</v>
      </c>
      <c r="F238" s="135" t="s">
        <v>400</v>
      </c>
      <c r="G238" s="135" t="s">
        <v>413</v>
      </c>
      <c r="H238" s="174">
        <f>'Прил. 7'!I760</f>
        <v>0</v>
      </c>
      <c r="I238" s="174">
        <f>'Прил. 7'!J760</f>
        <v>0</v>
      </c>
      <c r="J238" s="174">
        <f>'Прил. 7'!K760</f>
        <v>0</v>
      </c>
    </row>
    <row r="239" spans="2:10" ht="32.25" customHeight="1">
      <c r="B239" s="180" t="s">
        <v>458</v>
      </c>
      <c r="C239" s="135" t="s">
        <v>301</v>
      </c>
      <c r="D239" s="135" t="s">
        <v>315</v>
      </c>
      <c r="E239" s="181" t="s">
        <v>459</v>
      </c>
      <c r="F239" s="128"/>
      <c r="G239" s="128"/>
      <c r="H239" s="174">
        <f>H240</f>
        <v>232.5</v>
      </c>
      <c r="I239" s="174">
        <f>I240</f>
        <v>50</v>
      </c>
      <c r="J239" s="174">
        <f>J240</f>
        <v>50</v>
      </c>
    </row>
    <row r="240" spans="2:10" ht="15.75" customHeight="1">
      <c r="B240" s="188" t="s">
        <v>405</v>
      </c>
      <c r="C240" s="135" t="s">
        <v>301</v>
      </c>
      <c r="D240" s="135" t="s">
        <v>315</v>
      </c>
      <c r="E240" s="181" t="s">
        <v>459</v>
      </c>
      <c r="F240" s="128">
        <v>200</v>
      </c>
      <c r="G240" s="128"/>
      <c r="H240" s="174">
        <f>H241</f>
        <v>232.5</v>
      </c>
      <c r="I240" s="174">
        <f>I241</f>
        <v>50</v>
      </c>
      <c r="J240" s="174">
        <f>J241</f>
        <v>50</v>
      </c>
    </row>
    <row r="241" spans="2:10" ht="12.75" customHeight="1">
      <c r="B241" s="188" t="s">
        <v>407</v>
      </c>
      <c r="C241" s="135" t="s">
        <v>301</v>
      </c>
      <c r="D241" s="135" t="s">
        <v>315</v>
      </c>
      <c r="E241" s="181" t="s">
        <v>459</v>
      </c>
      <c r="F241" s="128">
        <v>240</v>
      </c>
      <c r="G241" s="128"/>
      <c r="H241" s="174">
        <f>H242</f>
        <v>232.5</v>
      </c>
      <c r="I241" s="174">
        <f>I242</f>
        <v>50</v>
      </c>
      <c r="J241" s="174">
        <f>J242</f>
        <v>50</v>
      </c>
    </row>
    <row r="242" spans="2:10" ht="14.25" customHeight="1">
      <c r="B242" s="185" t="s">
        <v>389</v>
      </c>
      <c r="C242" s="135" t="s">
        <v>301</v>
      </c>
      <c r="D242" s="135" t="s">
        <v>315</v>
      </c>
      <c r="E242" s="181" t="s">
        <v>459</v>
      </c>
      <c r="F242" s="128">
        <v>240</v>
      </c>
      <c r="G242" s="128">
        <v>2</v>
      </c>
      <c r="H242" s="174">
        <f>'Прил. 7'!I52</f>
        <v>232.5</v>
      </c>
      <c r="I242" s="174">
        <f>'Прил. 7'!J52</f>
        <v>50</v>
      </c>
      <c r="J242" s="174">
        <f>'Прил. 7'!K52</f>
        <v>50</v>
      </c>
    </row>
    <row r="243" spans="2:10" ht="27.75" customHeight="1">
      <c r="B243" s="178" t="s">
        <v>460</v>
      </c>
      <c r="C243" s="135" t="s">
        <v>301</v>
      </c>
      <c r="D243" s="135" t="s">
        <v>315</v>
      </c>
      <c r="E243" s="181" t="s">
        <v>461</v>
      </c>
      <c r="F243" s="135"/>
      <c r="G243" s="135"/>
      <c r="H243" s="174">
        <f>H255+H247+H244+H250</f>
        <v>3076</v>
      </c>
      <c r="I243" s="174">
        <f>I255+I247+I244+I250</f>
        <v>739.3</v>
      </c>
      <c r="J243" s="174">
        <f>J255+J247+J244+J250</f>
        <v>766.9</v>
      </c>
    </row>
    <row r="244" spans="2:10" ht="41.25" customHeight="1">
      <c r="B244" s="178" t="s">
        <v>397</v>
      </c>
      <c r="C244" s="135" t="s">
        <v>301</v>
      </c>
      <c r="D244" s="135" t="s">
        <v>315</v>
      </c>
      <c r="E244" s="181" t="s">
        <v>461</v>
      </c>
      <c r="F244" s="135" t="s">
        <v>398</v>
      </c>
      <c r="G244" s="135"/>
      <c r="H244" s="174">
        <f>H245</f>
        <v>424.3</v>
      </c>
      <c r="I244" s="174">
        <f>I245</f>
        <v>204.3</v>
      </c>
      <c r="J244" s="174">
        <f>J245</f>
        <v>231.9</v>
      </c>
    </row>
    <row r="245" spans="2:10" ht="15" customHeight="1">
      <c r="B245" s="185" t="s">
        <v>399</v>
      </c>
      <c r="C245" s="135" t="s">
        <v>301</v>
      </c>
      <c r="D245" s="135" t="s">
        <v>315</v>
      </c>
      <c r="E245" s="181" t="s">
        <v>461</v>
      </c>
      <c r="F245" s="135" t="s">
        <v>400</v>
      </c>
      <c r="G245" s="135"/>
      <c r="H245" s="174">
        <f>H246</f>
        <v>424.3</v>
      </c>
      <c r="I245" s="174">
        <f>I246</f>
        <v>204.3</v>
      </c>
      <c r="J245" s="174">
        <f>J246</f>
        <v>231.9</v>
      </c>
    </row>
    <row r="246" spans="2:10" ht="12.75" customHeight="1">
      <c r="B246" s="185" t="s">
        <v>389</v>
      </c>
      <c r="C246" s="135" t="s">
        <v>301</v>
      </c>
      <c r="D246" s="135" t="s">
        <v>315</v>
      </c>
      <c r="E246" s="181" t="s">
        <v>461</v>
      </c>
      <c r="F246" s="135" t="s">
        <v>400</v>
      </c>
      <c r="G246" s="135" t="s">
        <v>413</v>
      </c>
      <c r="H246" s="174">
        <f>'Прил. 7'!I208+'Прил. 7'!I771</f>
        <v>424.3</v>
      </c>
      <c r="I246" s="174">
        <f>'Прил. 7'!J208+'Прил. 7'!J771</f>
        <v>204.3</v>
      </c>
      <c r="J246" s="174">
        <f>'Прил. 7'!K208+'Прил. 7'!K771</f>
        <v>231.9</v>
      </c>
    </row>
    <row r="247" spans="2:10" ht="12.75" customHeight="1">
      <c r="B247" s="188" t="s">
        <v>405</v>
      </c>
      <c r="C247" s="135" t="s">
        <v>301</v>
      </c>
      <c r="D247" s="135" t="s">
        <v>315</v>
      </c>
      <c r="E247" s="181" t="s">
        <v>461</v>
      </c>
      <c r="F247" s="128">
        <v>200</v>
      </c>
      <c r="G247" s="128"/>
      <c r="H247" s="174">
        <f>H248</f>
        <v>2115.7</v>
      </c>
      <c r="I247" s="174">
        <f>I248</f>
        <v>415</v>
      </c>
      <c r="J247" s="174">
        <f>J248</f>
        <v>415</v>
      </c>
    </row>
    <row r="248" spans="2:10" ht="12.75" customHeight="1">
      <c r="B248" s="188" t="s">
        <v>407</v>
      </c>
      <c r="C248" s="135" t="s">
        <v>301</v>
      </c>
      <c r="D248" s="135" t="s">
        <v>315</v>
      </c>
      <c r="E248" s="181" t="s">
        <v>461</v>
      </c>
      <c r="F248" s="128">
        <v>240</v>
      </c>
      <c r="G248" s="128"/>
      <c r="H248" s="174">
        <f>H249</f>
        <v>2115.7</v>
      </c>
      <c r="I248" s="174">
        <f>I249</f>
        <v>415</v>
      </c>
      <c r="J248" s="174">
        <f>J249</f>
        <v>415</v>
      </c>
    </row>
    <row r="249" spans="2:10" ht="14.25" customHeight="1">
      <c r="B249" s="185" t="s">
        <v>389</v>
      </c>
      <c r="C249" s="135" t="s">
        <v>301</v>
      </c>
      <c r="D249" s="135" t="s">
        <v>315</v>
      </c>
      <c r="E249" s="181" t="s">
        <v>461</v>
      </c>
      <c r="F249" s="128">
        <v>240</v>
      </c>
      <c r="G249" s="128">
        <v>2</v>
      </c>
      <c r="H249" s="174">
        <f>'Прил. 7'!I45++'Прил. 7'!I211+'Прил. 7'!I654+'Прил. 7'!I781+'Прил. 7'!I1005</f>
        <v>2115.7</v>
      </c>
      <c r="I249" s="174">
        <f>'Прил. 7'!J45++'Прил. 7'!J211+'Прил. 7'!J654</f>
        <v>415</v>
      </c>
      <c r="J249" s="174">
        <f>'Прил. 7'!K45++'Прил. 7'!K211+'Прил. 7'!K654</f>
        <v>415</v>
      </c>
    </row>
    <row r="250" spans="2:10" ht="14.25" customHeight="1">
      <c r="B250" s="185" t="s">
        <v>437</v>
      </c>
      <c r="C250" s="135" t="s">
        <v>301</v>
      </c>
      <c r="D250" s="135" t="s">
        <v>315</v>
      </c>
      <c r="E250" s="183" t="s">
        <v>461</v>
      </c>
      <c r="F250" s="128">
        <v>300</v>
      </c>
      <c r="G250" s="128"/>
      <c r="H250" s="136">
        <f>H253+H252</f>
        <v>120</v>
      </c>
      <c r="I250" s="136">
        <f>I253</f>
        <v>120</v>
      </c>
      <c r="J250" s="136">
        <f>J253</f>
        <v>120</v>
      </c>
    </row>
    <row r="251" spans="2:10" ht="14.25" customHeight="1" hidden="1">
      <c r="B251" s="222" t="s">
        <v>439</v>
      </c>
      <c r="C251" s="135" t="s">
        <v>301</v>
      </c>
      <c r="D251" s="135" t="s">
        <v>315</v>
      </c>
      <c r="E251" s="183" t="s">
        <v>461</v>
      </c>
      <c r="F251" s="128">
        <v>320</v>
      </c>
      <c r="G251" s="128"/>
      <c r="H251" s="136">
        <f>H252</f>
        <v>0</v>
      </c>
      <c r="I251" s="136">
        <f>I252</f>
        <v>0</v>
      </c>
      <c r="J251" s="136">
        <f>J252</f>
        <v>0</v>
      </c>
    </row>
    <row r="252" spans="2:10" ht="14.25" customHeight="1" hidden="1">
      <c r="B252" s="185" t="s">
        <v>389</v>
      </c>
      <c r="C252" s="135" t="s">
        <v>301</v>
      </c>
      <c r="D252" s="135" t="s">
        <v>315</v>
      </c>
      <c r="E252" s="183" t="s">
        <v>461</v>
      </c>
      <c r="F252" s="128">
        <v>320</v>
      </c>
      <c r="G252" s="128">
        <v>2</v>
      </c>
      <c r="H252" s="136">
        <f>'Прил. 7'!I214</f>
        <v>0</v>
      </c>
      <c r="I252" s="136"/>
      <c r="J252" s="136"/>
    </row>
    <row r="253" spans="2:10" ht="14.25" customHeight="1">
      <c r="B253" s="185" t="s">
        <v>462</v>
      </c>
      <c r="C253" s="135" t="s">
        <v>301</v>
      </c>
      <c r="D253" s="135" t="s">
        <v>315</v>
      </c>
      <c r="E253" s="183" t="s">
        <v>461</v>
      </c>
      <c r="F253" s="128">
        <v>360</v>
      </c>
      <c r="G253" s="128"/>
      <c r="H253" s="136">
        <f>H254</f>
        <v>120</v>
      </c>
      <c r="I253" s="136">
        <f>I254</f>
        <v>120</v>
      </c>
      <c r="J253" s="136">
        <f>J254</f>
        <v>120</v>
      </c>
    </row>
    <row r="254" spans="2:10" ht="14.25" customHeight="1">
      <c r="B254" s="185" t="s">
        <v>389</v>
      </c>
      <c r="C254" s="135" t="s">
        <v>301</v>
      </c>
      <c r="D254" s="135" t="s">
        <v>315</v>
      </c>
      <c r="E254" s="183" t="s">
        <v>461</v>
      </c>
      <c r="F254" s="128">
        <v>360</v>
      </c>
      <c r="G254" s="128">
        <v>2</v>
      </c>
      <c r="H254" s="136">
        <f>'Прил. 7'!I216</f>
        <v>120</v>
      </c>
      <c r="I254" s="136">
        <f>'Прил. 7'!J216</f>
        <v>120</v>
      </c>
      <c r="J254" s="136">
        <f>'Прил. 7'!K216</f>
        <v>120</v>
      </c>
    </row>
    <row r="255" spans="2:10" ht="12.75" customHeight="1">
      <c r="B255" s="188" t="s">
        <v>409</v>
      </c>
      <c r="C255" s="135" t="s">
        <v>301</v>
      </c>
      <c r="D255" s="135" t="s">
        <v>315</v>
      </c>
      <c r="E255" s="181" t="s">
        <v>461</v>
      </c>
      <c r="F255" s="135" t="s">
        <v>410</v>
      </c>
      <c r="G255" s="135"/>
      <c r="H255" s="174">
        <f>H257+H256</f>
        <v>416</v>
      </c>
      <c r="I255" s="174">
        <f>I257</f>
        <v>0</v>
      </c>
      <c r="J255" s="174">
        <f>J257</f>
        <v>0</v>
      </c>
    </row>
    <row r="256" spans="2:10" ht="12.75" customHeight="1" hidden="1">
      <c r="B256" s="223" t="s">
        <v>463</v>
      </c>
      <c r="C256" s="135" t="s">
        <v>301</v>
      </c>
      <c r="D256" s="135" t="s">
        <v>315</v>
      </c>
      <c r="E256" s="135" t="s">
        <v>461</v>
      </c>
      <c r="F256" s="135" t="s">
        <v>464</v>
      </c>
      <c r="G256" s="135" t="s">
        <v>413</v>
      </c>
      <c r="H256" s="174">
        <f>'Прил. 7'!I218</f>
        <v>0</v>
      </c>
      <c r="I256" s="174">
        <f>'Прил. 7'!J218</f>
        <v>0</v>
      </c>
      <c r="J256" s="174">
        <f>'Прил. 7'!K218</f>
        <v>0</v>
      </c>
    </row>
    <row r="257" spans="2:10" ht="12.75" customHeight="1">
      <c r="B257" s="188" t="s">
        <v>411</v>
      </c>
      <c r="C257" s="135" t="s">
        <v>301</v>
      </c>
      <c r="D257" s="135" t="s">
        <v>315</v>
      </c>
      <c r="E257" s="181" t="s">
        <v>461</v>
      </c>
      <c r="F257" s="135" t="s">
        <v>412</v>
      </c>
      <c r="G257" s="135"/>
      <c r="H257" s="174">
        <f>H258</f>
        <v>416</v>
      </c>
      <c r="I257" s="174">
        <f>I258</f>
        <v>0</v>
      </c>
      <c r="J257" s="174">
        <f>J258</f>
        <v>0</v>
      </c>
    </row>
    <row r="258" spans="2:10" ht="14.25" customHeight="1">
      <c r="B258" s="185" t="s">
        <v>389</v>
      </c>
      <c r="C258" s="135" t="s">
        <v>301</v>
      </c>
      <c r="D258" s="135" t="s">
        <v>315</v>
      </c>
      <c r="E258" s="181" t="s">
        <v>461</v>
      </c>
      <c r="F258" s="135" t="s">
        <v>412</v>
      </c>
      <c r="G258" s="135" t="s">
        <v>413</v>
      </c>
      <c r="H258" s="174">
        <f>'Прил. 7'!I220+'Прил. 7'!I55+'Прил. 7'!I48</f>
        <v>416</v>
      </c>
      <c r="I258" s="174">
        <f>'Прил. 7'!J220</f>
        <v>0</v>
      </c>
      <c r="J258" s="174">
        <f>'Прил. 7'!K220</f>
        <v>0</v>
      </c>
    </row>
    <row r="259" spans="2:10" ht="28.5" customHeight="1">
      <c r="B259" s="188" t="s">
        <v>465</v>
      </c>
      <c r="C259" s="135" t="s">
        <v>301</v>
      </c>
      <c r="D259" s="135" t="s">
        <v>315</v>
      </c>
      <c r="E259" s="183" t="s">
        <v>466</v>
      </c>
      <c r="F259" s="135"/>
      <c r="G259" s="135"/>
      <c r="H259" s="174">
        <f>H260+H266+H265</f>
        <v>700</v>
      </c>
      <c r="I259" s="174">
        <f>I260</f>
        <v>0</v>
      </c>
      <c r="J259" s="174">
        <f>J260</f>
        <v>0</v>
      </c>
    </row>
    <row r="260" spans="2:10" ht="14.25" customHeight="1">
      <c r="B260" s="188" t="s">
        <v>405</v>
      </c>
      <c r="C260" s="135" t="s">
        <v>301</v>
      </c>
      <c r="D260" s="135" t="s">
        <v>315</v>
      </c>
      <c r="E260" s="183" t="s">
        <v>466</v>
      </c>
      <c r="F260" s="135" t="s">
        <v>406</v>
      </c>
      <c r="G260" s="135"/>
      <c r="H260" s="174">
        <f>H261</f>
        <v>693.3</v>
      </c>
      <c r="I260" s="174">
        <f>I261</f>
        <v>0</v>
      </c>
      <c r="J260" s="174">
        <f>J261</f>
        <v>0</v>
      </c>
    </row>
    <row r="261" spans="2:10" ht="14.25" customHeight="1">
      <c r="B261" s="188" t="s">
        <v>407</v>
      </c>
      <c r="C261" s="135" t="s">
        <v>301</v>
      </c>
      <c r="D261" s="135" t="s">
        <v>315</v>
      </c>
      <c r="E261" s="183" t="s">
        <v>466</v>
      </c>
      <c r="F261" s="135" t="s">
        <v>408</v>
      </c>
      <c r="G261" s="135"/>
      <c r="H261" s="174">
        <f>H262</f>
        <v>693.3</v>
      </c>
      <c r="I261" s="174">
        <f>I262</f>
        <v>0</v>
      </c>
      <c r="J261" s="174">
        <f>J262</f>
        <v>0</v>
      </c>
    </row>
    <row r="262" spans="2:10" ht="14.25" customHeight="1">
      <c r="B262" s="185" t="s">
        <v>389</v>
      </c>
      <c r="C262" s="135" t="s">
        <v>301</v>
      </c>
      <c r="D262" s="135" t="s">
        <v>315</v>
      </c>
      <c r="E262" s="183" t="s">
        <v>466</v>
      </c>
      <c r="F262" s="135" t="s">
        <v>408</v>
      </c>
      <c r="G262" s="135" t="s">
        <v>413</v>
      </c>
      <c r="H262" s="174">
        <f>'Прил. 7'!I145</f>
        <v>693.3</v>
      </c>
      <c r="I262" s="174">
        <f>'Прил. 7'!J145</f>
        <v>0</v>
      </c>
      <c r="J262" s="174">
        <f>'Прил. 7'!K145</f>
        <v>0</v>
      </c>
    </row>
    <row r="263" spans="2:10" ht="14.25" customHeight="1">
      <c r="B263" s="198" t="s">
        <v>437</v>
      </c>
      <c r="C263" s="196" t="s">
        <v>301</v>
      </c>
      <c r="D263" s="196" t="s">
        <v>315</v>
      </c>
      <c r="E263" s="201" t="s">
        <v>466</v>
      </c>
      <c r="F263" s="196" t="s">
        <v>436</v>
      </c>
      <c r="G263" s="196"/>
      <c r="H263" s="174">
        <f>H264</f>
        <v>1.7</v>
      </c>
      <c r="I263" s="174">
        <f>I264</f>
        <v>0</v>
      </c>
      <c r="J263" s="174">
        <f>J264</f>
        <v>0</v>
      </c>
    </row>
    <row r="264" spans="2:10" ht="14.25" customHeight="1">
      <c r="B264" s="198" t="s">
        <v>439</v>
      </c>
      <c r="C264" s="196" t="s">
        <v>301</v>
      </c>
      <c r="D264" s="196" t="s">
        <v>315</v>
      </c>
      <c r="E264" s="201" t="s">
        <v>466</v>
      </c>
      <c r="F264" s="196" t="s">
        <v>438</v>
      </c>
      <c r="G264" s="196"/>
      <c r="H264" s="174">
        <f>H265</f>
        <v>1.7</v>
      </c>
      <c r="I264" s="174">
        <f>I265</f>
        <v>0</v>
      </c>
      <c r="J264" s="174">
        <f>J265</f>
        <v>0</v>
      </c>
    </row>
    <row r="265" spans="2:10" ht="14.25" customHeight="1">
      <c r="B265" s="198" t="s">
        <v>389</v>
      </c>
      <c r="C265" s="196" t="s">
        <v>301</v>
      </c>
      <c r="D265" s="196" t="s">
        <v>315</v>
      </c>
      <c r="E265" s="201" t="s">
        <v>466</v>
      </c>
      <c r="F265" s="196" t="s">
        <v>438</v>
      </c>
      <c r="G265" s="196" t="s">
        <v>413</v>
      </c>
      <c r="H265" s="174">
        <f>'Прил. 7'!I148</f>
        <v>1.7</v>
      </c>
      <c r="I265" s="174"/>
      <c r="J265" s="174"/>
    </row>
    <row r="266" spans="2:10" ht="14.25" customHeight="1">
      <c r="B266" s="193" t="s">
        <v>409</v>
      </c>
      <c r="C266" s="135" t="s">
        <v>301</v>
      </c>
      <c r="D266" s="135" t="s">
        <v>315</v>
      </c>
      <c r="E266" s="183" t="s">
        <v>466</v>
      </c>
      <c r="F266" s="135" t="s">
        <v>410</v>
      </c>
      <c r="G266" s="135"/>
      <c r="H266" s="174">
        <f>H267</f>
        <v>5</v>
      </c>
      <c r="I266" s="174">
        <f>I267</f>
        <v>0</v>
      </c>
      <c r="J266" s="174">
        <f>J267</f>
        <v>0</v>
      </c>
    </row>
    <row r="267" spans="2:10" ht="14.25" customHeight="1">
      <c r="B267" s="193" t="s">
        <v>411</v>
      </c>
      <c r="C267" s="135" t="s">
        <v>301</v>
      </c>
      <c r="D267" s="135" t="s">
        <v>315</v>
      </c>
      <c r="E267" s="183" t="s">
        <v>466</v>
      </c>
      <c r="F267" s="135" t="s">
        <v>412</v>
      </c>
      <c r="G267" s="135"/>
      <c r="H267" s="174">
        <f>H268</f>
        <v>5</v>
      </c>
      <c r="I267" s="174">
        <f>I268</f>
        <v>0</v>
      </c>
      <c r="J267" s="174">
        <f>J268</f>
        <v>0</v>
      </c>
    </row>
    <row r="268" spans="2:10" ht="14.25" customHeight="1">
      <c r="B268" s="193" t="s">
        <v>389</v>
      </c>
      <c r="C268" s="135" t="s">
        <v>301</v>
      </c>
      <c r="D268" s="135" t="s">
        <v>315</v>
      </c>
      <c r="E268" s="183" t="s">
        <v>466</v>
      </c>
      <c r="F268" s="135" t="s">
        <v>412</v>
      </c>
      <c r="G268" s="135" t="s">
        <v>413</v>
      </c>
      <c r="H268" s="174">
        <f>'Прил. 7'!I151</f>
        <v>5</v>
      </c>
      <c r="I268" s="174"/>
      <c r="J268" s="174"/>
    </row>
    <row r="269" spans="2:10" ht="29.25" customHeight="1" hidden="1">
      <c r="B269" s="185" t="s">
        <v>467</v>
      </c>
      <c r="C269" s="135" t="s">
        <v>301</v>
      </c>
      <c r="D269" s="135" t="s">
        <v>315</v>
      </c>
      <c r="E269" s="183" t="s">
        <v>468</v>
      </c>
      <c r="F269" s="135"/>
      <c r="G269" s="135"/>
      <c r="H269" s="136">
        <f>H270</f>
        <v>0</v>
      </c>
      <c r="I269" s="136">
        <f>I270</f>
        <v>0</v>
      </c>
      <c r="J269" s="136">
        <f>J270</f>
        <v>0</v>
      </c>
    </row>
    <row r="270" spans="2:10" ht="14.25" customHeight="1" hidden="1">
      <c r="B270" s="188" t="s">
        <v>405</v>
      </c>
      <c r="C270" s="135" t="s">
        <v>301</v>
      </c>
      <c r="D270" s="135" t="s">
        <v>315</v>
      </c>
      <c r="E270" s="183" t="s">
        <v>468</v>
      </c>
      <c r="F270" s="135" t="s">
        <v>406</v>
      </c>
      <c r="G270" s="135"/>
      <c r="H270" s="136">
        <f>H271</f>
        <v>0</v>
      </c>
      <c r="I270" s="136">
        <f>I271</f>
        <v>0</v>
      </c>
      <c r="J270" s="136">
        <f>J271</f>
        <v>0</v>
      </c>
    </row>
    <row r="271" spans="2:10" ht="14.25" customHeight="1" hidden="1">
      <c r="B271" s="188" t="s">
        <v>407</v>
      </c>
      <c r="C271" s="135" t="s">
        <v>301</v>
      </c>
      <c r="D271" s="135" t="s">
        <v>315</v>
      </c>
      <c r="E271" s="183" t="s">
        <v>468</v>
      </c>
      <c r="F271" s="135" t="s">
        <v>408</v>
      </c>
      <c r="G271" s="135"/>
      <c r="H271" s="136">
        <f>H272</f>
        <v>0</v>
      </c>
      <c r="I271" s="136">
        <f>I272</f>
        <v>0</v>
      </c>
      <c r="J271" s="136">
        <f>J272</f>
        <v>0</v>
      </c>
    </row>
    <row r="272" spans="2:10" ht="14.25" customHeight="1" hidden="1">
      <c r="B272" s="185" t="s">
        <v>390</v>
      </c>
      <c r="C272" s="135" t="s">
        <v>301</v>
      </c>
      <c r="D272" s="135" t="s">
        <v>315</v>
      </c>
      <c r="E272" s="183" t="s">
        <v>468</v>
      </c>
      <c r="F272" s="135" t="s">
        <v>408</v>
      </c>
      <c r="G272" s="135" t="s">
        <v>451</v>
      </c>
      <c r="H272" s="136">
        <f>'Прил. 7'!I200</f>
        <v>0</v>
      </c>
      <c r="I272" s="136">
        <f>'Прил. 7'!J200</f>
        <v>0</v>
      </c>
      <c r="J272" s="136">
        <f>'Прил. 7'!K200</f>
        <v>0</v>
      </c>
    </row>
    <row r="273" spans="2:10" ht="54" customHeight="1">
      <c r="B273" s="180" t="s">
        <v>469</v>
      </c>
      <c r="C273" s="135" t="s">
        <v>301</v>
      </c>
      <c r="D273" s="135" t="s">
        <v>315</v>
      </c>
      <c r="E273" s="135" t="s">
        <v>470</v>
      </c>
      <c r="F273" s="135"/>
      <c r="G273" s="135"/>
      <c r="H273" s="174">
        <f>H274+H277+H280</f>
        <v>11589.8</v>
      </c>
      <c r="I273" s="174">
        <f>I274+I277+I280</f>
        <v>10035.9</v>
      </c>
      <c r="J273" s="174">
        <f>J274+J277+J280</f>
        <v>7798.099999999999</v>
      </c>
    </row>
    <row r="274" spans="2:10" ht="41.25" customHeight="1">
      <c r="B274" s="178" t="s">
        <v>397</v>
      </c>
      <c r="C274" s="135" t="s">
        <v>301</v>
      </c>
      <c r="D274" s="135" t="s">
        <v>315</v>
      </c>
      <c r="E274" s="135" t="s">
        <v>470</v>
      </c>
      <c r="F274" s="135" t="s">
        <v>398</v>
      </c>
      <c r="G274" s="135"/>
      <c r="H274" s="174">
        <f>H275</f>
        <v>7695.4</v>
      </c>
      <c r="I274" s="174">
        <f>I275</f>
        <v>6923.9</v>
      </c>
      <c r="J274" s="174">
        <f>J275</f>
        <v>6923.9</v>
      </c>
    </row>
    <row r="275" spans="2:10" ht="12.75" customHeight="1">
      <c r="B275" s="185" t="s">
        <v>471</v>
      </c>
      <c r="C275" s="135" t="s">
        <v>301</v>
      </c>
      <c r="D275" s="135" t="s">
        <v>315</v>
      </c>
      <c r="E275" s="135" t="s">
        <v>470</v>
      </c>
      <c r="F275" s="135" t="s">
        <v>472</v>
      </c>
      <c r="G275" s="135"/>
      <c r="H275" s="174">
        <f>H276</f>
        <v>7695.4</v>
      </c>
      <c r="I275" s="174">
        <f>I276</f>
        <v>6923.9</v>
      </c>
      <c r="J275" s="174">
        <f>J276</f>
        <v>6923.9</v>
      </c>
    </row>
    <row r="276" spans="2:10" ht="14.25" customHeight="1">
      <c r="B276" s="185" t="s">
        <v>389</v>
      </c>
      <c r="C276" s="135" t="s">
        <v>301</v>
      </c>
      <c r="D276" s="135" t="s">
        <v>315</v>
      </c>
      <c r="E276" s="135" t="s">
        <v>470</v>
      </c>
      <c r="F276" s="135" t="s">
        <v>472</v>
      </c>
      <c r="G276" s="135" t="s">
        <v>413</v>
      </c>
      <c r="H276" s="174">
        <f>'Прил. 7'!I224</f>
        <v>7695.4</v>
      </c>
      <c r="I276" s="174">
        <f>'Прил. 7'!J224</f>
        <v>6923.9</v>
      </c>
      <c r="J276" s="174">
        <f>'Прил. 7'!K224</f>
        <v>6923.9</v>
      </c>
    </row>
    <row r="277" spans="2:10" ht="12.75" customHeight="1">
      <c r="B277" s="188" t="s">
        <v>405</v>
      </c>
      <c r="C277" s="135" t="s">
        <v>301</v>
      </c>
      <c r="D277" s="135" t="s">
        <v>315</v>
      </c>
      <c r="E277" s="135" t="s">
        <v>470</v>
      </c>
      <c r="F277" s="135" t="s">
        <v>406</v>
      </c>
      <c r="G277" s="135"/>
      <c r="H277" s="174">
        <f>H278</f>
        <v>3873.7</v>
      </c>
      <c r="I277" s="174">
        <f>I278</f>
        <v>3112</v>
      </c>
      <c r="J277" s="174">
        <f>J278</f>
        <v>874.2</v>
      </c>
    </row>
    <row r="278" spans="2:10" ht="12.75" customHeight="1">
      <c r="B278" s="188" t="s">
        <v>407</v>
      </c>
      <c r="C278" s="135" t="s">
        <v>301</v>
      </c>
      <c r="D278" s="135" t="s">
        <v>315</v>
      </c>
      <c r="E278" s="135" t="s">
        <v>470</v>
      </c>
      <c r="F278" s="135" t="s">
        <v>408</v>
      </c>
      <c r="G278" s="135"/>
      <c r="H278" s="174">
        <f>H279</f>
        <v>3873.7</v>
      </c>
      <c r="I278" s="174">
        <f>I279</f>
        <v>3112</v>
      </c>
      <c r="J278" s="174">
        <f>J279</f>
        <v>874.2</v>
      </c>
    </row>
    <row r="279" spans="2:10" ht="14.25" customHeight="1">
      <c r="B279" s="185" t="s">
        <v>389</v>
      </c>
      <c r="C279" s="135" t="s">
        <v>301</v>
      </c>
      <c r="D279" s="135" t="s">
        <v>315</v>
      </c>
      <c r="E279" s="135" t="s">
        <v>470</v>
      </c>
      <c r="F279" s="135" t="s">
        <v>408</v>
      </c>
      <c r="G279" s="135" t="s">
        <v>413</v>
      </c>
      <c r="H279" s="174">
        <f>'Прил. 7'!I227</f>
        <v>3873.7</v>
      </c>
      <c r="I279" s="174">
        <f>'Прил. 7'!J227</f>
        <v>3112</v>
      </c>
      <c r="J279" s="174">
        <f>'Прил. 7'!K227</f>
        <v>874.2</v>
      </c>
    </row>
    <row r="280" spans="2:10" ht="12.75" customHeight="1">
      <c r="B280" s="188" t="s">
        <v>409</v>
      </c>
      <c r="C280" s="135" t="s">
        <v>301</v>
      </c>
      <c r="D280" s="135" t="s">
        <v>315</v>
      </c>
      <c r="E280" s="135" t="s">
        <v>470</v>
      </c>
      <c r="F280" s="135" t="s">
        <v>410</v>
      </c>
      <c r="G280" s="135"/>
      <c r="H280" s="174">
        <f>H282+H281</f>
        <v>20.7</v>
      </c>
      <c r="I280" s="174">
        <f>I282</f>
        <v>0</v>
      </c>
      <c r="J280" s="174">
        <f>J282</f>
        <v>0</v>
      </c>
    </row>
    <row r="281" spans="2:10" ht="12.75" customHeight="1" hidden="1">
      <c r="B281" s="223" t="s">
        <v>463</v>
      </c>
      <c r="C281" s="135" t="s">
        <v>301</v>
      </c>
      <c r="D281" s="135" t="s">
        <v>315</v>
      </c>
      <c r="E281" s="135" t="s">
        <v>470</v>
      </c>
      <c r="F281" s="135" t="s">
        <v>464</v>
      </c>
      <c r="G281" s="135" t="s">
        <v>413</v>
      </c>
      <c r="H281" s="174">
        <f>'Прил. 7'!I229</f>
        <v>0</v>
      </c>
      <c r="I281" s="174">
        <f>'Прил. 7'!J229</f>
        <v>0</v>
      </c>
      <c r="J281" s="174">
        <f>'Прил. 7'!K229</f>
        <v>0</v>
      </c>
    </row>
    <row r="282" spans="2:10" ht="12.75" customHeight="1">
      <c r="B282" s="188" t="s">
        <v>411</v>
      </c>
      <c r="C282" s="135" t="s">
        <v>301</v>
      </c>
      <c r="D282" s="135" t="s">
        <v>315</v>
      </c>
      <c r="E282" s="135" t="s">
        <v>470</v>
      </c>
      <c r="F282" s="135" t="s">
        <v>412</v>
      </c>
      <c r="G282" s="135" t="s">
        <v>413</v>
      </c>
      <c r="H282" s="174">
        <f>H283</f>
        <v>20.7</v>
      </c>
      <c r="I282" s="174">
        <f>I283</f>
        <v>0</v>
      </c>
      <c r="J282" s="174">
        <f>J283</f>
        <v>0</v>
      </c>
    </row>
    <row r="283" spans="2:10" ht="14.25" customHeight="1">
      <c r="B283" s="185" t="s">
        <v>389</v>
      </c>
      <c r="C283" s="135" t="s">
        <v>301</v>
      </c>
      <c r="D283" s="135" t="s">
        <v>315</v>
      </c>
      <c r="E283" s="135" t="s">
        <v>470</v>
      </c>
      <c r="F283" s="135" t="s">
        <v>412</v>
      </c>
      <c r="G283" s="135" t="s">
        <v>413</v>
      </c>
      <c r="H283" s="174">
        <f>'Прил. 7'!I231</f>
        <v>20.7</v>
      </c>
      <c r="I283" s="174">
        <f>'Прил. 7'!J231</f>
        <v>0</v>
      </c>
      <c r="J283" s="174">
        <f>'Прил. 7'!K231</f>
        <v>0</v>
      </c>
    </row>
    <row r="284" spans="2:10" ht="40.5" customHeight="1" hidden="1">
      <c r="B284" s="182" t="s">
        <v>401</v>
      </c>
      <c r="C284" s="135" t="s">
        <v>301</v>
      </c>
      <c r="D284" s="135" t="s">
        <v>315</v>
      </c>
      <c r="E284" s="183" t="s">
        <v>394</v>
      </c>
      <c r="F284" s="135"/>
      <c r="G284" s="135"/>
      <c r="H284" s="174">
        <f>H285</f>
        <v>0</v>
      </c>
      <c r="I284" s="174">
        <f>I285</f>
        <v>0</v>
      </c>
      <c r="J284" s="174">
        <f>J285</f>
        <v>0</v>
      </c>
    </row>
    <row r="285" spans="2:10" ht="40.5" customHeight="1" hidden="1">
      <c r="B285" s="184" t="s">
        <v>397</v>
      </c>
      <c r="C285" s="135" t="s">
        <v>301</v>
      </c>
      <c r="D285" s="135" t="s">
        <v>315</v>
      </c>
      <c r="E285" s="183" t="s">
        <v>402</v>
      </c>
      <c r="F285" s="135" t="s">
        <v>398</v>
      </c>
      <c r="G285" s="128"/>
      <c r="H285" s="174">
        <f>H286</f>
        <v>0</v>
      </c>
      <c r="I285" s="174">
        <f>I286</f>
        <v>0</v>
      </c>
      <c r="J285" s="174">
        <f>J286</f>
        <v>0</v>
      </c>
    </row>
    <row r="286" spans="2:10" ht="14.25" customHeight="1" hidden="1">
      <c r="B286" s="185" t="s">
        <v>399</v>
      </c>
      <c r="C286" s="135" t="s">
        <v>301</v>
      </c>
      <c r="D286" s="135" t="s">
        <v>315</v>
      </c>
      <c r="E286" s="183" t="s">
        <v>402</v>
      </c>
      <c r="F286" s="135" t="s">
        <v>400</v>
      </c>
      <c r="G286" s="128"/>
      <c r="H286" s="174">
        <f>H287</f>
        <v>0</v>
      </c>
      <c r="I286" s="174">
        <f>I287</f>
        <v>0</v>
      </c>
      <c r="J286" s="174">
        <f>J287</f>
        <v>0</v>
      </c>
    </row>
    <row r="287" spans="2:10" ht="14.25" customHeight="1" hidden="1">
      <c r="B287" s="185" t="s">
        <v>390</v>
      </c>
      <c r="C287" s="135" t="s">
        <v>301</v>
      </c>
      <c r="D287" s="135" t="s">
        <v>315</v>
      </c>
      <c r="E287" s="183" t="s">
        <v>402</v>
      </c>
      <c r="F287" s="135" t="s">
        <v>400</v>
      </c>
      <c r="G287" s="128">
        <v>3</v>
      </c>
      <c r="H287" s="224">
        <f>'Прил. 7'!I182+'Прил. 7'!I756</f>
        <v>0</v>
      </c>
      <c r="I287" s="174">
        <f>'Прил. 7'!J182+'Прил. 7'!J756</f>
        <v>0</v>
      </c>
      <c r="J287" s="174">
        <f>'Прил. 7'!K182+'Прил. 7'!K756</f>
        <v>0</v>
      </c>
    </row>
    <row r="288" spans="2:10" ht="85.5" hidden="1">
      <c r="B288" s="225" t="s">
        <v>473</v>
      </c>
      <c r="C288" s="207" t="s">
        <v>301</v>
      </c>
      <c r="D288" s="207" t="s">
        <v>315</v>
      </c>
      <c r="E288" s="226" t="s">
        <v>394</v>
      </c>
      <c r="F288" s="207"/>
      <c r="G288" s="207"/>
      <c r="H288" s="197">
        <f>H289</f>
        <v>0</v>
      </c>
      <c r="I288" s="197">
        <f>I289</f>
        <v>0</v>
      </c>
      <c r="J288" s="197">
        <f>J289</f>
        <v>0</v>
      </c>
    </row>
    <row r="289" spans="2:10" ht="14.25" customHeight="1" hidden="1">
      <c r="B289" s="227" t="s">
        <v>405</v>
      </c>
      <c r="C289" s="207" t="s">
        <v>301</v>
      </c>
      <c r="D289" s="207" t="s">
        <v>315</v>
      </c>
      <c r="E289" s="226" t="s">
        <v>474</v>
      </c>
      <c r="F289" s="207" t="s">
        <v>406</v>
      </c>
      <c r="G289" s="207"/>
      <c r="H289" s="197">
        <f>H290</f>
        <v>0</v>
      </c>
      <c r="I289" s="197">
        <f>I290</f>
        <v>0</v>
      </c>
      <c r="J289" s="197">
        <f>J290</f>
        <v>0</v>
      </c>
    </row>
    <row r="290" spans="2:10" ht="14.25" customHeight="1" hidden="1">
      <c r="B290" s="227" t="s">
        <v>407</v>
      </c>
      <c r="C290" s="207" t="s">
        <v>301</v>
      </c>
      <c r="D290" s="207" t="s">
        <v>315</v>
      </c>
      <c r="E290" s="226" t="s">
        <v>474</v>
      </c>
      <c r="F290" s="207" t="s">
        <v>408</v>
      </c>
      <c r="G290" s="207"/>
      <c r="H290" s="197">
        <f>H291</f>
        <v>0</v>
      </c>
      <c r="I290" s="197">
        <f>I291</f>
        <v>0</v>
      </c>
      <c r="J290" s="197">
        <f>J291</f>
        <v>0</v>
      </c>
    </row>
    <row r="291" spans="2:10" ht="14.25" customHeight="1" hidden="1">
      <c r="B291" s="228" t="s">
        <v>391</v>
      </c>
      <c r="C291" s="207" t="s">
        <v>301</v>
      </c>
      <c r="D291" s="207" t="s">
        <v>315</v>
      </c>
      <c r="E291" s="226" t="s">
        <v>474</v>
      </c>
      <c r="F291" s="207" t="s">
        <v>408</v>
      </c>
      <c r="G291" s="207" t="s">
        <v>423</v>
      </c>
      <c r="H291" s="197">
        <f>'Прил. 7'!I235</f>
        <v>0</v>
      </c>
      <c r="I291" s="197"/>
      <c r="J291" s="197"/>
    </row>
    <row r="292" spans="2:10" ht="12.75" customHeight="1">
      <c r="B292" s="175" t="s">
        <v>316</v>
      </c>
      <c r="C292" s="133" t="s">
        <v>317</v>
      </c>
      <c r="D292" s="133"/>
      <c r="E292" s="133"/>
      <c r="F292" s="133"/>
      <c r="G292" s="133"/>
      <c r="H292" s="229">
        <f>H295+H301</f>
        <v>931.4</v>
      </c>
      <c r="I292" s="173">
        <f>I295+I301</f>
        <v>974.4</v>
      </c>
      <c r="J292" s="173">
        <f>J295+J301</f>
        <v>1009.4</v>
      </c>
    </row>
    <row r="293" spans="2:10" ht="12.75" customHeight="1">
      <c r="B293" s="175" t="s">
        <v>389</v>
      </c>
      <c r="C293" s="133"/>
      <c r="D293" s="133"/>
      <c r="E293" s="230"/>
      <c r="F293" s="133"/>
      <c r="G293" s="133" t="s">
        <v>413</v>
      </c>
      <c r="H293" s="173">
        <f>H306</f>
        <v>0</v>
      </c>
      <c r="I293" s="173">
        <f>I306</f>
        <v>0</v>
      </c>
      <c r="J293" s="173">
        <f>J306</f>
        <v>0</v>
      </c>
    </row>
    <row r="294" spans="2:10" ht="12.75" customHeight="1">
      <c r="B294" s="175" t="s">
        <v>391</v>
      </c>
      <c r="C294" s="133" t="s">
        <v>317</v>
      </c>
      <c r="D294" s="133"/>
      <c r="E294" s="230"/>
      <c r="F294" s="133"/>
      <c r="G294" s="133" t="s">
        <v>423</v>
      </c>
      <c r="H294" s="173">
        <f>H300</f>
        <v>931.4</v>
      </c>
      <c r="I294" s="173">
        <f>I300</f>
        <v>974.4</v>
      </c>
      <c r="J294" s="173">
        <f>J300</f>
        <v>1009.4</v>
      </c>
    </row>
    <row r="295" spans="2:10" ht="12.75" customHeight="1">
      <c r="B295" s="231" t="s">
        <v>318</v>
      </c>
      <c r="C295" s="177" t="s">
        <v>317</v>
      </c>
      <c r="D295" s="177" t="s">
        <v>319</v>
      </c>
      <c r="E295" s="232"/>
      <c r="F295" s="135"/>
      <c r="G295" s="135"/>
      <c r="H295" s="174">
        <f>H296</f>
        <v>931.4</v>
      </c>
      <c r="I295" s="174">
        <f>I296</f>
        <v>974.4</v>
      </c>
      <c r="J295" s="174">
        <f>J296</f>
        <v>1009.4</v>
      </c>
    </row>
    <row r="296" spans="2:10" ht="12.75" customHeight="1">
      <c r="B296" s="188" t="s">
        <v>393</v>
      </c>
      <c r="C296" s="135" t="s">
        <v>317</v>
      </c>
      <c r="D296" s="135" t="s">
        <v>319</v>
      </c>
      <c r="E296" s="186" t="s">
        <v>394</v>
      </c>
      <c r="F296" s="133"/>
      <c r="G296" s="133"/>
      <c r="H296" s="174">
        <f>H297</f>
        <v>931.4</v>
      </c>
      <c r="I296" s="174">
        <f>I297</f>
        <v>974.4</v>
      </c>
      <c r="J296" s="174">
        <f>J297</f>
        <v>1009.4</v>
      </c>
    </row>
    <row r="297" spans="2:10" ht="27.75" customHeight="1">
      <c r="B297" s="180" t="s">
        <v>475</v>
      </c>
      <c r="C297" s="135" t="s">
        <v>317</v>
      </c>
      <c r="D297" s="135" t="s">
        <v>319</v>
      </c>
      <c r="E297" s="135" t="s">
        <v>476</v>
      </c>
      <c r="F297" s="135"/>
      <c r="G297" s="135"/>
      <c r="H297" s="174">
        <f>H298</f>
        <v>931.4</v>
      </c>
      <c r="I297" s="174">
        <f>I298</f>
        <v>974.4</v>
      </c>
      <c r="J297" s="174">
        <f>J298</f>
        <v>1009.4</v>
      </c>
    </row>
    <row r="298" spans="2:10" ht="12.75" customHeight="1">
      <c r="B298" s="188" t="s">
        <v>477</v>
      </c>
      <c r="C298" s="135" t="s">
        <v>317</v>
      </c>
      <c r="D298" s="135" t="s">
        <v>319</v>
      </c>
      <c r="E298" s="135" t="s">
        <v>476</v>
      </c>
      <c r="F298" s="135" t="s">
        <v>478</v>
      </c>
      <c r="G298" s="135"/>
      <c r="H298" s="174">
        <f>H299</f>
        <v>931.4</v>
      </c>
      <c r="I298" s="174">
        <f>I299</f>
        <v>974.4</v>
      </c>
      <c r="J298" s="174">
        <f>J299</f>
        <v>1009.4</v>
      </c>
    </row>
    <row r="299" spans="2:10" ht="12.75" customHeight="1">
      <c r="B299" s="188" t="s">
        <v>479</v>
      </c>
      <c r="C299" s="135" t="s">
        <v>317</v>
      </c>
      <c r="D299" s="135" t="s">
        <v>319</v>
      </c>
      <c r="E299" s="135" t="s">
        <v>476</v>
      </c>
      <c r="F299" s="135" t="s">
        <v>480</v>
      </c>
      <c r="G299" s="135"/>
      <c r="H299" s="174">
        <f>H300</f>
        <v>931.4</v>
      </c>
      <c r="I299" s="174">
        <f>I300</f>
        <v>974.4</v>
      </c>
      <c r="J299" s="174">
        <f>J300</f>
        <v>1009.4</v>
      </c>
    </row>
    <row r="300" spans="2:10" ht="14.25" customHeight="1">
      <c r="B300" s="185" t="s">
        <v>391</v>
      </c>
      <c r="C300" s="135" t="s">
        <v>317</v>
      </c>
      <c r="D300" s="135" t="s">
        <v>319</v>
      </c>
      <c r="E300" s="135" t="s">
        <v>476</v>
      </c>
      <c r="F300" s="135" t="s">
        <v>480</v>
      </c>
      <c r="G300" s="135" t="s">
        <v>423</v>
      </c>
      <c r="H300" s="174">
        <f>'Прил. 7'!I492</f>
        <v>931.4</v>
      </c>
      <c r="I300" s="174">
        <f>'Прил. 7'!J492</f>
        <v>974.4</v>
      </c>
      <c r="J300" s="174">
        <f>'Прил. 7'!K492</f>
        <v>1009.4</v>
      </c>
    </row>
    <row r="301" spans="2:10" ht="12.75" customHeight="1" hidden="1">
      <c r="B301" s="185"/>
      <c r="C301" s="135"/>
      <c r="D301" s="135"/>
      <c r="E301" s="135"/>
      <c r="F301" s="135"/>
      <c r="G301" s="135"/>
      <c r="H301" s="174">
        <f>H302</f>
        <v>0</v>
      </c>
      <c r="I301" s="174"/>
      <c r="J301" s="174"/>
    </row>
    <row r="302" spans="2:10" ht="12.75" customHeight="1" hidden="1">
      <c r="B302" s="188"/>
      <c r="C302" s="135"/>
      <c r="D302" s="135"/>
      <c r="E302" s="181"/>
      <c r="F302" s="135"/>
      <c r="G302" s="135"/>
      <c r="H302" s="174">
        <f>H303</f>
        <v>0</v>
      </c>
      <c r="I302" s="174"/>
      <c r="J302" s="174"/>
    </row>
    <row r="303" spans="2:10" ht="12.75" customHeight="1" hidden="1">
      <c r="B303" s="190"/>
      <c r="C303" s="135"/>
      <c r="D303" s="135"/>
      <c r="E303" s="181"/>
      <c r="F303" s="135"/>
      <c r="G303" s="135"/>
      <c r="H303" s="174">
        <f>H304</f>
        <v>0</v>
      </c>
      <c r="I303" s="174"/>
      <c r="J303" s="174"/>
    </row>
    <row r="304" spans="2:10" ht="12.75" customHeight="1" hidden="1">
      <c r="B304" s="188"/>
      <c r="C304" s="135"/>
      <c r="D304" s="135"/>
      <c r="E304" s="181"/>
      <c r="F304" s="135"/>
      <c r="G304" s="135"/>
      <c r="H304" s="174">
        <f>H305</f>
        <v>0</v>
      </c>
      <c r="I304" s="174"/>
      <c r="J304" s="174"/>
    </row>
    <row r="305" spans="2:10" ht="12.75" customHeight="1" hidden="1">
      <c r="B305" s="188"/>
      <c r="C305" s="135"/>
      <c r="D305" s="135"/>
      <c r="E305" s="181"/>
      <c r="F305" s="135"/>
      <c r="G305" s="135"/>
      <c r="H305" s="174">
        <f>H306</f>
        <v>0</v>
      </c>
      <c r="I305" s="174"/>
      <c r="J305" s="174"/>
    </row>
    <row r="306" spans="2:10" ht="14.25" customHeight="1" hidden="1">
      <c r="B306" s="185"/>
      <c r="C306" s="135"/>
      <c r="D306" s="135"/>
      <c r="E306" s="181"/>
      <c r="F306" s="135"/>
      <c r="G306" s="135">
        <v>2</v>
      </c>
      <c r="H306" s="174"/>
      <c r="I306" s="174"/>
      <c r="J306" s="174"/>
    </row>
    <row r="307" spans="2:10" ht="12.75" customHeight="1" hidden="1">
      <c r="B307" s="175"/>
      <c r="C307" s="133"/>
      <c r="D307" s="133"/>
      <c r="E307" s="133"/>
      <c r="F307" s="133"/>
      <c r="G307" s="133"/>
      <c r="H307" s="173">
        <f>H309</f>
        <v>0</v>
      </c>
      <c r="I307" s="174"/>
      <c r="J307" s="174"/>
    </row>
    <row r="308" spans="2:10" ht="12.75" customHeight="1" hidden="1">
      <c r="B308" s="175"/>
      <c r="C308" s="133"/>
      <c r="D308" s="133"/>
      <c r="E308" s="133"/>
      <c r="F308" s="133"/>
      <c r="G308" s="133" t="s">
        <v>413</v>
      </c>
      <c r="H308" s="173">
        <f>H315+H320+H325</f>
        <v>0</v>
      </c>
      <c r="I308" s="174"/>
      <c r="J308" s="174"/>
    </row>
    <row r="309" spans="2:10" ht="12.75" customHeight="1" hidden="1">
      <c r="B309" s="185"/>
      <c r="C309" s="135"/>
      <c r="D309" s="135"/>
      <c r="E309" s="135"/>
      <c r="F309" s="135"/>
      <c r="G309" s="135"/>
      <c r="H309" s="174">
        <f>H310</f>
        <v>0</v>
      </c>
      <c r="I309" s="174"/>
      <c r="J309" s="174"/>
    </row>
    <row r="310" spans="2:10" ht="38.25" customHeight="1" hidden="1">
      <c r="B310" s="172"/>
      <c r="C310" s="135"/>
      <c r="D310" s="135"/>
      <c r="E310" s="181"/>
      <c r="F310" s="135"/>
      <c r="G310" s="135"/>
      <c r="H310" s="174">
        <f>H311+H316+H321</f>
        <v>0</v>
      </c>
      <c r="I310" s="174"/>
      <c r="J310" s="174"/>
    </row>
    <row r="311" spans="2:10" ht="12.75" customHeight="1" hidden="1">
      <c r="B311" s="188"/>
      <c r="C311" s="135"/>
      <c r="D311" s="135"/>
      <c r="E311" s="181"/>
      <c r="F311" s="135"/>
      <c r="G311" s="135"/>
      <c r="H311" s="174">
        <f>H312</f>
        <v>0</v>
      </c>
      <c r="I311" s="174"/>
      <c r="J311" s="174"/>
    </row>
    <row r="312" spans="2:10" ht="12.75" customHeight="1" hidden="1">
      <c r="B312" s="190"/>
      <c r="C312" s="135"/>
      <c r="D312" s="135"/>
      <c r="E312" s="181"/>
      <c r="F312" s="135"/>
      <c r="G312" s="135"/>
      <c r="H312" s="174">
        <f>H313</f>
        <v>0</v>
      </c>
      <c r="I312" s="174"/>
      <c r="J312" s="174"/>
    </row>
    <row r="313" spans="2:10" ht="12.75" customHeight="1" hidden="1">
      <c r="B313" s="188"/>
      <c r="C313" s="135"/>
      <c r="D313" s="135"/>
      <c r="E313" s="181"/>
      <c r="F313" s="135" t="s">
        <v>406</v>
      </c>
      <c r="G313" s="135"/>
      <c r="H313" s="174">
        <f>H314</f>
        <v>0</v>
      </c>
      <c r="I313" s="174"/>
      <c r="J313" s="174"/>
    </row>
    <row r="314" spans="2:10" ht="12.75" customHeight="1" hidden="1">
      <c r="B314" s="188"/>
      <c r="C314" s="135"/>
      <c r="D314" s="135"/>
      <c r="E314" s="181"/>
      <c r="F314" s="135" t="s">
        <v>408</v>
      </c>
      <c r="G314" s="135"/>
      <c r="H314" s="174">
        <f>H315</f>
        <v>0</v>
      </c>
      <c r="I314" s="174"/>
      <c r="J314" s="174"/>
    </row>
    <row r="315" spans="2:10" ht="14.25" customHeight="1" hidden="1">
      <c r="B315" s="185"/>
      <c r="C315" s="135"/>
      <c r="D315" s="135"/>
      <c r="E315" s="181"/>
      <c r="F315" s="135" t="s">
        <v>408</v>
      </c>
      <c r="G315" s="135">
        <v>2</v>
      </c>
      <c r="H315" s="174"/>
      <c r="I315" s="174"/>
      <c r="J315" s="174"/>
    </row>
    <row r="316" spans="2:10" ht="12.75" customHeight="1" hidden="1">
      <c r="B316" s="185"/>
      <c r="C316" s="135"/>
      <c r="D316" s="135"/>
      <c r="E316" s="233"/>
      <c r="F316" s="135"/>
      <c r="G316" s="135"/>
      <c r="H316" s="174">
        <f>H317</f>
        <v>0</v>
      </c>
      <c r="I316" s="174"/>
      <c r="J316" s="174"/>
    </row>
    <row r="317" spans="2:10" ht="12.75" customHeight="1" hidden="1">
      <c r="B317" s="190"/>
      <c r="C317" s="135"/>
      <c r="D317" s="135"/>
      <c r="E317" s="233"/>
      <c r="F317" s="135"/>
      <c r="G317" s="135"/>
      <c r="H317" s="174">
        <f>H318</f>
        <v>0</v>
      </c>
      <c r="I317" s="174"/>
      <c r="J317" s="174"/>
    </row>
    <row r="318" spans="2:10" ht="12.75" customHeight="1" hidden="1">
      <c r="B318" s="185"/>
      <c r="C318" s="135"/>
      <c r="D318" s="135"/>
      <c r="E318" s="233"/>
      <c r="F318" s="135" t="s">
        <v>481</v>
      </c>
      <c r="G318" s="135"/>
      <c r="H318" s="174">
        <f>H319</f>
        <v>0</v>
      </c>
      <c r="I318" s="174"/>
      <c r="J318" s="174"/>
    </row>
    <row r="319" spans="2:10" ht="12.75" customHeight="1" hidden="1">
      <c r="B319" s="185"/>
      <c r="C319" s="135"/>
      <c r="D319" s="135"/>
      <c r="E319" s="233"/>
      <c r="F319" s="135">
        <v>610</v>
      </c>
      <c r="G319" s="135"/>
      <c r="H319" s="174">
        <f>H320</f>
        <v>0</v>
      </c>
      <c r="I319" s="174"/>
      <c r="J319" s="174"/>
    </row>
    <row r="320" spans="2:10" ht="14.25" customHeight="1" hidden="1">
      <c r="B320" s="185"/>
      <c r="C320" s="135"/>
      <c r="D320" s="135"/>
      <c r="E320" s="233"/>
      <c r="F320" s="135">
        <v>610</v>
      </c>
      <c r="G320" s="135" t="s">
        <v>413</v>
      </c>
      <c r="H320" s="174"/>
      <c r="I320" s="174"/>
      <c r="J320" s="174"/>
    </row>
    <row r="321" spans="2:10" ht="25.5" customHeight="1" hidden="1">
      <c r="B321" s="185"/>
      <c r="C321" s="135"/>
      <c r="D321" s="135"/>
      <c r="E321" s="181"/>
      <c r="F321" s="135"/>
      <c r="G321" s="135"/>
      <c r="H321" s="174">
        <f>H322</f>
        <v>0</v>
      </c>
      <c r="I321" s="174"/>
      <c r="J321" s="174"/>
    </row>
    <row r="322" spans="2:10" ht="12.75" customHeight="1" hidden="1">
      <c r="B322" s="190"/>
      <c r="C322" s="135"/>
      <c r="D322" s="135"/>
      <c r="E322" s="181"/>
      <c r="F322" s="135"/>
      <c r="G322" s="135"/>
      <c r="H322" s="174">
        <f>H323</f>
        <v>0</v>
      </c>
      <c r="I322" s="174"/>
      <c r="J322" s="174"/>
    </row>
    <row r="323" spans="2:10" ht="12.75" customHeight="1" hidden="1">
      <c r="B323" s="188"/>
      <c r="C323" s="135"/>
      <c r="D323" s="135"/>
      <c r="E323" s="181"/>
      <c r="F323" s="135" t="s">
        <v>406</v>
      </c>
      <c r="G323" s="135"/>
      <c r="H323" s="174">
        <f>H324</f>
        <v>0</v>
      </c>
      <c r="I323" s="174"/>
      <c r="J323" s="174"/>
    </row>
    <row r="324" spans="2:10" ht="12.75" customHeight="1" hidden="1">
      <c r="B324" s="188"/>
      <c r="C324" s="135"/>
      <c r="D324" s="135"/>
      <c r="E324" s="181"/>
      <c r="F324" s="135" t="s">
        <v>408</v>
      </c>
      <c r="G324" s="135"/>
      <c r="H324" s="174">
        <f>H325</f>
        <v>0</v>
      </c>
      <c r="I324" s="174"/>
      <c r="J324" s="174"/>
    </row>
    <row r="325" spans="2:10" ht="14.25" customHeight="1" hidden="1">
      <c r="B325" s="185"/>
      <c r="C325" s="135"/>
      <c r="D325" s="135"/>
      <c r="E325" s="181"/>
      <c r="F325" s="135" t="s">
        <v>408</v>
      </c>
      <c r="G325" s="135">
        <v>2</v>
      </c>
      <c r="H325" s="174"/>
      <c r="I325" s="174"/>
      <c r="J325" s="174"/>
    </row>
    <row r="326" spans="2:10" ht="12.75" customHeight="1">
      <c r="B326" s="175" t="s">
        <v>320</v>
      </c>
      <c r="C326" s="133" t="s">
        <v>321</v>
      </c>
      <c r="D326" s="133"/>
      <c r="E326" s="133"/>
      <c r="F326" s="133"/>
      <c r="G326" s="133"/>
      <c r="H326" s="173">
        <f>H334+H341+H329</f>
        <v>34769.49999999999</v>
      </c>
      <c r="I326" s="173">
        <f>I334+I341+I329</f>
        <v>35344.6</v>
      </c>
      <c r="J326" s="173">
        <f>J334+J341+J329</f>
        <v>35541.7</v>
      </c>
    </row>
    <row r="327" spans="2:10" ht="12.75" customHeight="1">
      <c r="B327" s="175" t="s">
        <v>389</v>
      </c>
      <c r="C327" s="133"/>
      <c r="D327" s="133"/>
      <c r="E327" s="133"/>
      <c r="F327" s="133"/>
      <c r="G327" s="133" t="s">
        <v>413</v>
      </c>
      <c r="H327" s="173">
        <f>H340+H347+H351+H355+H368+H378+H382+H359+H363+H375+H371</f>
        <v>12439.300000000001</v>
      </c>
      <c r="I327" s="173">
        <f>I340+I347+I351+I355+I368+I378+I382+I359+I363+I375+I371</f>
        <v>13014.4</v>
      </c>
      <c r="J327" s="173">
        <f>J340+J347+J351+J355+J368+J378+J382+J359+J363+J375+J371</f>
        <v>13211.5</v>
      </c>
    </row>
    <row r="328" spans="2:10" ht="12.75" customHeight="1">
      <c r="B328" s="175" t="s">
        <v>390</v>
      </c>
      <c r="C328" s="133"/>
      <c r="D328" s="133"/>
      <c r="E328" s="133"/>
      <c r="F328" s="133"/>
      <c r="G328" s="133" t="s">
        <v>451</v>
      </c>
      <c r="H328" s="173">
        <f>H360+H333</f>
        <v>22330.2</v>
      </c>
      <c r="I328" s="173">
        <f>I360+I333</f>
        <v>22330.2</v>
      </c>
      <c r="J328" s="173">
        <f>J360+J333</f>
        <v>22330.2</v>
      </c>
    </row>
    <row r="329" spans="2:10" ht="12.75" customHeight="1">
      <c r="B329" s="234" t="s">
        <v>482</v>
      </c>
      <c r="C329" s="195" t="s">
        <v>321</v>
      </c>
      <c r="D329" s="195" t="s">
        <v>323</v>
      </c>
      <c r="E329" s="235" t="s">
        <v>483</v>
      </c>
      <c r="F329" s="236"/>
      <c r="G329" s="195"/>
      <c r="H329" s="237">
        <f>H330</f>
        <v>330.2</v>
      </c>
      <c r="I329" s="237">
        <f>I330</f>
        <v>330.2</v>
      </c>
      <c r="J329" s="237">
        <f>J330</f>
        <v>330.2</v>
      </c>
    </row>
    <row r="330" spans="2:10" ht="12.75" customHeight="1">
      <c r="B330" s="198" t="s">
        <v>484</v>
      </c>
      <c r="C330" s="196" t="s">
        <v>321</v>
      </c>
      <c r="D330" s="196" t="s">
        <v>323</v>
      </c>
      <c r="E330" s="201" t="s">
        <v>483</v>
      </c>
      <c r="F330" s="238"/>
      <c r="G330" s="196"/>
      <c r="H330" s="197">
        <f>H331</f>
        <v>330.2</v>
      </c>
      <c r="I330" s="197">
        <f>I331</f>
        <v>330.2</v>
      </c>
      <c r="J330" s="197">
        <f>J331</f>
        <v>330.2</v>
      </c>
    </row>
    <row r="331" spans="2:10" ht="12.75" customHeight="1">
      <c r="B331" s="203" t="s">
        <v>405</v>
      </c>
      <c r="C331" s="196" t="s">
        <v>321</v>
      </c>
      <c r="D331" s="196" t="s">
        <v>323</v>
      </c>
      <c r="E331" s="201" t="s">
        <v>483</v>
      </c>
      <c r="F331" s="238">
        <v>200</v>
      </c>
      <c r="G331" s="196"/>
      <c r="H331" s="197">
        <f>H332</f>
        <v>330.2</v>
      </c>
      <c r="I331" s="197">
        <f>I332</f>
        <v>330.2</v>
      </c>
      <c r="J331" s="197">
        <f>J332</f>
        <v>330.2</v>
      </c>
    </row>
    <row r="332" spans="2:10" ht="12.75" customHeight="1">
      <c r="B332" s="203" t="s">
        <v>407</v>
      </c>
      <c r="C332" s="196" t="s">
        <v>321</v>
      </c>
      <c r="D332" s="196" t="s">
        <v>323</v>
      </c>
      <c r="E332" s="201" t="s">
        <v>483</v>
      </c>
      <c r="F332" s="238">
        <v>240</v>
      </c>
      <c r="G332" s="196"/>
      <c r="H332" s="197">
        <f>H333</f>
        <v>330.2</v>
      </c>
      <c r="I332" s="197">
        <f>I333</f>
        <v>330.2</v>
      </c>
      <c r="J332" s="197">
        <f>J333</f>
        <v>330.2</v>
      </c>
    </row>
    <row r="333" spans="2:10" ht="12.75" customHeight="1">
      <c r="B333" s="198" t="s">
        <v>389</v>
      </c>
      <c r="C333" s="196" t="s">
        <v>321</v>
      </c>
      <c r="D333" s="196" t="s">
        <v>323</v>
      </c>
      <c r="E333" s="201" t="s">
        <v>483</v>
      </c>
      <c r="F333" s="238">
        <v>240</v>
      </c>
      <c r="G333" s="196" t="s">
        <v>451</v>
      </c>
      <c r="H333" s="197">
        <v>330.2</v>
      </c>
      <c r="I333" s="197">
        <v>330.2</v>
      </c>
      <c r="J333" s="197">
        <v>330.2</v>
      </c>
    </row>
    <row r="334" spans="2:10" ht="12.75" customHeight="1">
      <c r="B334" s="239" t="s">
        <v>324</v>
      </c>
      <c r="C334" s="177" t="s">
        <v>321</v>
      </c>
      <c r="D334" s="177" t="s">
        <v>325</v>
      </c>
      <c r="E334" s="135"/>
      <c r="F334" s="135"/>
      <c r="G334" s="135"/>
      <c r="H334" s="174">
        <f aca="true" t="shared" si="0" ref="H334:H339">H335</f>
        <v>1542.2</v>
      </c>
      <c r="I334" s="174">
        <f aca="true" t="shared" si="1" ref="I334:I339">I335</f>
        <v>1507.4</v>
      </c>
      <c r="J334" s="174">
        <f aca="true" t="shared" si="2" ref="J334:J339">J335</f>
        <v>1137.9</v>
      </c>
    </row>
    <row r="335" spans="2:10" ht="12.75" customHeight="1">
      <c r="B335" s="187" t="s">
        <v>393</v>
      </c>
      <c r="C335" s="135" t="s">
        <v>321</v>
      </c>
      <c r="D335" s="135" t="s">
        <v>325</v>
      </c>
      <c r="E335" s="181" t="s">
        <v>394</v>
      </c>
      <c r="F335" s="135"/>
      <c r="G335" s="135"/>
      <c r="H335" s="174">
        <f t="shared" si="0"/>
        <v>1542.2</v>
      </c>
      <c r="I335" s="174">
        <f t="shared" si="1"/>
        <v>1507.4</v>
      </c>
      <c r="J335" s="174">
        <f t="shared" si="2"/>
        <v>1137.9</v>
      </c>
    </row>
    <row r="336" spans="2:10" ht="13.5" customHeight="1">
      <c r="B336" s="187" t="s">
        <v>485</v>
      </c>
      <c r="C336" s="135" t="s">
        <v>321</v>
      </c>
      <c r="D336" s="135" t="s">
        <v>325</v>
      </c>
      <c r="E336" s="211" t="s">
        <v>461</v>
      </c>
      <c r="F336" s="135"/>
      <c r="G336" s="135"/>
      <c r="H336" s="174">
        <f t="shared" si="0"/>
        <v>1542.2</v>
      </c>
      <c r="I336" s="174">
        <f t="shared" si="1"/>
        <v>1507.4</v>
      </c>
      <c r="J336" s="174">
        <f t="shared" si="2"/>
        <v>1137.9</v>
      </c>
    </row>
    <row r="337" spans="2:10" ht="27.75" customHeight="1">
      <c r="B337" s="187" t="s">
        <v>460</v>
      </c>
      <c r="C337" s="135" t="s">
        <v>321</v>
      </c>
      <c r="D337" s="135" t="s">
        <v>325</v>
      </c>
      <c r="E337" s="211" t="s">
        <v>461</v>
      </c>
      <c r="F337" s="135"/>
      <c r="G337" s="135"/>
      <c r="H337" s="174">
        <f t="shared" si="0"/>
        <v>1542.2</v>
      </c>
      <c r="I337" s="174">
        <f t="shared" si="1"/>
        <v>1507.4</v>
      </c>
      <c r="J337" s="174">
        <f t="shared" si="2"/>
        <v>1137.9</v>
      </c>
    </row>
    <row r="338" spans="2:10" ht="12.75" customHeight="1">
      <c r="B338" s="188" t="s">
        <v>405</v>
      </c>
      <c r="C338" s="135" t="s">
        <v>321</v>
      </c>
      <c r="D338" s="135" t="s">
        <v>325</v>
      </c>
      <c r="E338" s="211" t="s">
        <v>461</v>
      </c>
      <c r="F338" s="135" t="s">
        <v>406</v>
      </c>
      <c r="G338" s="135"/>
      <c r="H338" s="174">
        <f t="shared" si="0"/>
        <v>1542.2</v>
      </c>
      <c r="I338" s="174">
        <f t="shared" si="1"/>
        <v>1507.4</v>
      </c>
      <c r="J338" s="174">
        <f t="shared" si="2"/>
        <v>1137.9</v>
      </c>
    </row>
    <row r="339" spans="2:10" ht="12.75" customHeight="1">
      <c r="B339" s="188" t="s">
        <v>407</v>
      </c>
      <c r="C339" s="135" t="s">
        <v>321</v>
      </c>
      <c r="D339" s="135" t="s">
        <v>325</v>
      </c>
      <c r="E339" s="211" t="s">
        <v>461</v>
      </c>
      <c r="F339" s="135" t="s">
        <v>408</v>
      </c>
      <c r="G339" s="135"/>
      <c r="H339" s="174">
        <f t="shared" si="0"/>
        <v>1542.2</v>
      </c>
      <c r="I339" s="174">
        <f t="shared" si="1"/>
        <v>1507.4</v>
      </c>
      <c r="J339" s="174">
        <f t="shared" si="2"/>
        <v>1137.9</v>
      </c>
    </row>
    <row r="340" spans="2:10" ht="14.25" customHeight="1">
      <c r="B340" s="185" t="s">
        <v>389</v>
      </c>
      <c r="C340" s="135" t="s">
        <v>321</v>
      </c>
      <c r="D340" s="135" t="s">
        <v>325</v>
      </c>
      <c r="E340" s="211" t="s">
        <v>461</v>
      </c>
      <c r="F340" s="135" t="s">
        <v>408</v>
      </c>
      <c r="G340" s="135">
        <v>2</v>
      </c>
      <c r="H340" s="174">
        <f>'Прил. 7'!I243</f>
        <v>1542.2</v>
      </c>
      <c r="I340" s="174">
        <f>'Прил. 7'!J243</f>
        <v>1507.4</v>
      </c>
      <c r="J340" s="174">
        <f>'Прил. 7'!K243</f>
        <v>1137.9</v>
      </c>
    </row>
    <row r="341" spans="2:10" ht="12.75" customHeight="1">
      <c r="B341" s="231" t="s">
        <v>326</v>
      </c>
      <c r="C341" s="177" t="s">
        <v>321</v>
      </c>
      <c r="D341" s="177" t="s">
        <v>327</v>
      </c>
      <c r="E341" s="135"/>
      <c r="F341" s="135"/>
      <c r="G341" s="135"/>
      <c r="H341" s="240">
        <f>H342</f>
        <v>32897.1</v>
      </c>
      <c r="I341" s="240">
        <f>I342</f>
        <v>33507</v>
      </c>
      <c r="J341" s="240">
        <f>J342</f>
        <v>34073.6</v>
      </c>
    </row>
    <row r="342" spans="2:10" ht="27.75" customHeight="1">
      <c r="B342" s="214" t="s">
        <v>486</v>
      </c>
      <c r="C342" s="135" t="s">
        <v>321</v>
      </c>
      <c r="D342" s="135" t="s">
        <v>327</v>
      </c>
      <c r="E342" s="241" t="s">
        <v>487</v>
      </c>
      <c r="F342" s="135"/>
      <c r="G342" s="135"/>
      <c r="H342" s="174">
        <f>H343+H348+H352+H365+H372+H379+H361</f>
        <v>32897.1</v>
      </c>
      <c r="I342" s="174">
        <f>I343+I348+I352+I365+I372+I379+I361</f>
        <v>33507</v>
      </c>
      <c r="J342" s="174">
        <f>J343+J348+J352+J365+J372+J379+J361</f>
        <v>34073.6</v>
      </c>
    </row>
    <row r="343" spans="2:10" ht="14.25" customHeight="1" hidden="1">
      <c r="B343" s="242" t="s">
        <v>488</v>
      </c>
      <c r="C343" s="135" t="s">
        <v>321</v>
      </c>
      <c r="D343" s="135" t="s">
        <v>327</v>
      </c>
      <c r="E343" s="241" t="s">
        <v>489</v>
      </c>
      <c r="F343" s="135"/>
      <c r="G343" s="135"/>
      <c r="H343" s="174">
        <f>H345</f>
        <v>0</v>
      </c>
      <c r="I343" s="174">
        <f>I345</f>
        <v>0</v>
      </c>
      <c r="J343" s="174">
        <f>J345</f>
        <v>0</v>
      </c>
    </row>
    <row r="344" spans="2:10" ht="9" customHeight="1" hidden="1">
      <c r="B344" s="243"/>
      <c r="C344" s="135"/>
      <c r="D344" s="135"/>
      <c r="E344" s="241"/>
      <c r="F344" s="135"/>
      <c r="G344" s="135"/>
      <c r="H344" s="174"/>
      <c r="I344" s="174"/>
      <c r="J344" s="174"/>
    </row>
    <row r="345" spans="2:10" ht="12.75" customHeight="1" hidden="1">
      <c r="B345" s="188" t="s">
        <v>405</v>
      </c>
      <c r="C345" s="135" t="s">
        <v>321</v>
      </c>
      <c r="D345" s="135" t="s">
        <v>327</v>
      </c>
      <c r="E345" s="241" t="s">
        <v>489</v>
      </c>
      <c r="F345" s="135" t="s">
        <v>406</v>
      </c>
      <c r="G345" s="135"/>
      <c r="H345" s="174">
        <f>H346</f>
        <v>0</v>
      </c>
      <c r="I345" s="174">
        <f>I346</f>
        <v>0</v>
      </c>
      <c r="J345" s="174">
        <f>J346</f>
        <v>0</v>
      </c>
    </row>
    <row r="346" spans="2:10" ht="12.75" customHeight="1" hidden="1">
      <c r="B346" s="188" t="s">
        <v>407</v>
      </c>
      <c r="C346" s="135" t="s">
        <v>321</v>
      </c>
      <c r="D346" s="135" t="s">
        <v>327</v>
      </c>
      <c r="E346" s="241" t="s">
        <v>489</v>
      </c>
      <c r="F346" s="135" t="s">
        <v>408</v>
      </c>
      <c r="G346" s="135"/>
      <c r="H346" s="174">
        <f>H347</f>
        <v>0</v>
      </c>
      <c r="I346" s="174">
        <f>I347</f>
        <v>0</v>
      </c>
      <c r="J346" s="174">
        <f>J347</f>
        <v>0</v>
      </c>
    </row>
    <row r="347" spans="2:10" ht="14.25" customHeight="1" hidden="1">
      <c r="B347" s="185" t="s">
        <v>389</v>
      </c>
      <c r="C347" s="135" t="s">
        <v>321</v>
      </c>
      <c r="D347" s="135" t="s">
        <v>327</v>
      </c>
      <c r="E347" s="241" t="s">
        <v>489</v>
      </c>
      <c r="F347" s="135" t="s">
        <v>408</v>
      </c>
      <c r="G347" s="135" t="s">
        <v>413</v>
      </c>
      <c r="H347" s="174"/>
      <c r="I347" s="174"/>
      <c r="J347" s="174"/>
    </row>
    <row r="348" spans="2:10" ht="27.75" customHeight="1" hidden="1">
      <c r="B348" s="187" t="s">
        <v>490</v>
      </c>
      <c r="C348" s="135" t="s">
        <v>321</v>
      </c>
      <c r="D348" s="135" t="s">
        <v>327</v>
      </c>
      <c r="E348" s="241" t="s">
        <v>491</v>
      </c>
      <c r="F348" s="135"/>
      <c r="G348" s="135"/>
      <c r="H348" s="174">
        <f>H349</f>
        <v>0</v>
      </c>
      <c r="I348" s="174">
        <f>I349</f>
        <v>0</v>
      </c>
      <c r="J348" s="174">
        <f>J349</f>
        <v>0</v>
      </c>
    </row>
    <row r="349" spans="2:10" ht="14.25" customHeight="1" hidden="1">
      <c r="B349" s="188" t="s">
        <v>405</v>
      </c>
      <c r="C349" s="135" t="s">
        <v>321</v>
      </c>
      <c r="D349" s="135" t="s">
        <v>327</v>
      </c>
      <c r="E349" s="241" t="s">
        <v>491</v>
      </c>
      <c r="F349" s="135" t="s">
        <v>406</v>
      </c>
      <c r="G349" s="135"/>
      <c r="H349" s="174">
        <f>H350</f>
        <v>0</v>
      </c>
      <c r="I349" s="174">
        <f>I350</f>
        <v>0</v>
      </c>
      <c r="J349" s="174">
        <f>J350</f>
        <v>0</v>
      </c>
    </row>
    <row r="350" spans="2:10" ht="14.25" customHeight="1" hidden="1">
      <c r="B350" s="188" t="s">
        <v>407</v>
      </c>
      <c r="C350" s="135" t="s">
        <v>321</v>
      </c>
      <c r="D350" s="135" t="s">
        <v>327</v>
      </c>
      <c r="E350" s="241" t="s">
        <v>491</v>
      </c>
      <c r="F350" s="135" t="s">
        <v>408</v>
      </c>
      <c r="G350" s="135"/>
      <c r="H350" s="174">
        <f>H351</f>
        <v>0</v>
      </c>
      <c r="I350" s="174">
        <f>I351</f>
        <v>0</v>
      </c>
      <c r="J350" s="174">
        <f>J351</f>
        <v>0</v>
      </c>
    </row>
    <row r="351" spans="2:10" ht="14.25" customHeight="1" hidden="1">
      <c r="B351" s="185" t="s">
        <v>389</v>
      </c>
      <c r="C351" s="135" t="s">
        <v>321</v>
      </c>
      <c r="D351" s="135" t="s">
        <v>327</v>
      </c>
      <c r="E351" s="241" t="s">
        <v>491</v>
      </c>
      <c r="F351" s="135" t="s">
        <v>408</v>
      </c>
      <c r="G351" s="135" t="s">
        <v>413</v>
      </c>
      <c r="H351" s="174"/>
      <c r="I351" s="174"/>
      <c r="J351" s="174"/>
    </row>
    <row r="352" spans="2:10" ht="14.25" customHeight="1">
      <c r="B352" s="187" t="s">
        <v>492</v>
      </c>
      <c r="C352" s="135" t="s">
        <v>321</v>
      </c>
      <c r="D352" s="135" t="s">
        <v>327</v>
      </c>
      <c r="E352" s="241" t="s">
        <v>493</v>
      </c>
      <c r="F352" s="135"/>
      <c r="G352" s="135"/>
      <c r="H352" s="174">
        <f>H353+H356</f>
        <v>29989.1</v>
      </c>
      <c r="I352" s="174">
        <f>I353+I356</f>
        <v>31507</v>
      </c>
      <c r="J352" s="174">
        <f>J353+J356</f>
        <v>32073.6</v>
      </c>
    </row>
    <row r="353" spans="2:10" ht="14.25" customHeight="1">
      <c r="B353" s="188" t="s">
        <v>405</v>
      </c>
      <c r="C353" s="135" t="s">
        <v>321</v>
      </c>
      <c r="D353" s="135" t="s">
        <v>327</v>
      </c>
      <c r="E353" s="241" t="s">
        <v>493</v>
      </c>
      <c r="F353" s="135" t="s">
        <v>406</v>
      </c>
      <c r="G353" s="135"/>
      <c r="H353" s="174">
        <f>H354</f>
        <v>7739.1</v>
      </c>
      <c r="I353" s="174">
        <f>I354</f>
        <v>9257</v>
      </c>
      <c r="J353" s="174">
        <f>J354</f>
        <v>9823.6</v>
      </c>
    </row>
    <row r="354" spans="2:10" ht="14.25" customHeight="1">
      <c r="B354" s="188" t="s">
        <v>407</v>
      </c>
      <c r="C354" s="135" t="s">
        <v>321</v>
      </c>
      <c r="D354" s="135" t="s">
        <v>327</v>
      </c>
      <c r="E354" s="241" t="s">
        <v>493</v>
      </c>
      <c r="F354" s="135" t="s">
        <v>408</v>
      </c>
      <c r="G354" s="135"/>
      <c r="H354" s="174">
        <f>H355</f>
        <v>7739.1</v>
      </c>
      <c r="I354" s="174">
        <f>I355</f>
        <v>9257</v>
      </c>
      <c r="J354" s="174">
        <f>J355</f>
        <v>9823.6</v>
      </c>
    </row>
    <row r="355" spans="2:10" ht="14.25" customHeight="1">
      <c r="B355" s="185" t="s">
        <v>389</v>
      </c>
      <c r="C355" s="135" t="s">
        <v>321</v>
      </c>
      <c r="D355" s="135" t="s">
        <v>327</v>
      </c>
      <c r="E355" s="241" t="s">
        <v>493</v>
      </c>
      <c r="F355" s="135" t="s">
        <v>408</v>
      </c>
      <c r="G355" s="135" t="s">
        <v>413</v>
      </c>
      <c r="H355" s="174">
        <f>'Прил. 7'!I508+'Прил. 7'!I257</f>
        <v>7739.1</v>
      </c>
      <c r="I355" s="174">
        <f>'Прил. 7'!J508+'Прил. 7'!J257</f>
        <v>9257</v>
      </c>
      <c r="J355" s="174">
        <f>'Прил. 7'!K508+'Прил. 7'!K257</f>
        <v>9823.6</v>
      </c>
    </row>
    <row r="356" spans="2:10" ht="27.75" customHeight="1">
      <c r="B356" s="178" t="s">
        <v>494</v>
      </c>
      <c r="C356" s="135" t="s">
        <v>321</v>
      </c>
      <c r="D356" s="135" t="s">
        <v>327</v>
      </c>
      <c r="E356" s="241" t="s">
        <v>495</v>
      </c>
      <c r="F356" s="135"/>
      <c r="G356" s="135"/>
      <c r="H356" s="174">
        <f>H357</f>
        <v>22250</v>
      </c>
      <c r="I356" s="174">
        <f>I357</f>
        <v>22250</v>
      </c>
      <c r="J356" s="174">
        <f>J357</f>
        <v>22250</v>
      </c>
    </row>
    <row r="357" spans="2:10" ht="15.75" customHeight="1">
      <c r="B357" s="188" t="s">
        <v>405</v>
      </c>
      <c r="C357" s="135" t="s">
        <v>321</v>
      </c>
      <c r="D357" s="135" t="s">
        <v>327</v>
      </c>
      <c r="E357" s="241" t="s">
        <v>495</v>
      </c>
      <c r="F357" s="135" t="s">
        <v>406</v>
      </c>
      <c r="G357" s="135"/>
      <c r="H357" s="174">
        <f>H358</f>
        <v>22250</v>
      </c>
      <c r="I357" s="174">
        <f>I358</f>
        <v>22250</v>
      </c>
      <c r="J357" s="174">
        <f>J358</f>
        <v>22250</v>
      </c>
    </row>
    <row r="358" spans="2:12" ht="12.75" customHeight="1">
      <c r="B358" s="188" t="s">
        <v>407</v>
      </c>
      <c r="C358" s="135" t="s">
        <v>321</v>
      </c>
      <c r="D358" s="135" t="s">
        <v>327</v>
      </c>
      <c r="E358" s="241" t="s">
        <v>495</v>
      </c>
      <c r="F358" s="135" t="s">
        <v>408</v>
      </c>
      <c r="G358" s="135"/>
      <c r="H358" s="174">
        <f>H360+H359</f>
        <v>22250</v>
      </c>
      <c r="I358" s="174">
        <f>I360+I359</f>
        <v>22250</v>
      </c>
      <c r="J358" s="174">
        <f>J360+J359</f>
        <v>22250</v>
      </c>
      <c r="L358" s="244"/>
    </row>
    <row r="359" spans="2:10" ht="14.25" customHeight="1">
      <c r="B359" s="185" t="s">
        <v>389</v>
      </c>
      <c r="C359" s="135" t="s">
        <v>321</v>
      </c>
      <c r="D359" s="135" t="s">
        <v>327</v>
      </c>
      <c r="E359" s="241" t="s">
        <v>495</v>
      </c>
      <c r="F359" s="135" t="s">
        <v>408</v>
      </c>
      <c r="G359" s="135" t="s">
        <v>413</v>
      </c>
      <c r="H359" s="174">
        <f>'Прил. 7'!I261</f>
        <v>250</v>
      </c>
      <c r="I359" s="174">
        <f>'Прил. 7'!J261</f>
        <v>250</v>
      </c>
      <c r="J359" s="174">
        <f>'Прил. 7'!K261</f>
        <v>250</v>
      </c>
    </row>
    <row r="360" spans="2:10" ht="14.25" customHeight="1">
      <c r="B360" s="185" t="s">
        <v>390</v>
      </c>
      <c r="C360" s="135" t="s">
        <v>321</v>
      </c>
      <c r="D360" s="135" t="s">
        <v>327</v>
      </c>
      <c r="E360" s="241" t="s">
        <v>496</v>
      </c>
      <c r="F360" s="135" t="s">
        <v>408</v>
      </c>
      <c r="G360" s="135" t="s">
        <v>451</v>
      </c>
      <c r="H360" s="174">
        <f>'Прил. 7'!I262</f>
        <v>22000</v>
      </c>
      <c r="I360" s="174">
        <f>'Прил. 7'!J262</f>
        <v>22000</v>
      </c>
      <c r="J360" s="174">
        <f>'Прил. 7'!K262</f>
        <v>22000</v>
      </c>
    </row>
    <row r="361" spans="2:10" ht="14.25" customHeight="1" hidden="1">
      <c r="B361" s="245" t="s">
        <v>477</v>
      </c>
      <c r="C361" s="135" t="s">
        <v>321</v>
      </c>
      <c r="D361" s="135" t="s">
        <v>327</v>
      </c>
      <c r="E361" s="246" t="s">
        <v>493</v>
      </c>
      <c r="F361" s="135" t="s">
        <v>478</v>
      </c>
      <c r="G361" s="135"/>
      <c r="H361" s="174">
        <f>H362</f>
        <v>808</v>
      </c>
      <c r="I361" s="174">
        <f>I362</f>
        <v>0</v>
      </c>
      <c r="J361" s="174">
        <f>J362</f>
        <v>0</v>
      </c>
    </row>
    <row r="362" spans="2:10" ht="14.25" customHeight="1" hidden="1">
      <c r="B362" s="245" t="s">
        <v>278</v>
      </c>
      <c r="C362" s="135" t="s">
        <v>321</v>
      </c>
      <c r="D362" s="135" t="s">
        <v>327</v>
      </c>
      <c r="E362" s="246" t="s">
        <v>493</v>
      </c>
      <c r="F362" s="135" t="s">
        <v>497</v>
      </c>
      <c r="G362" s="135"/>
      <c r="H362" s="174">
        <f>H363</f>
        <v>808</v>
      </c>
      <c r="I362" s="174">
        <f>I363</f>
        <v>0</v>
      </c>
      <c r="J362" s="174">
        <f>J363</f>
        <v>0</v>
      </c>
    </row>
    <row r="363" spans="2:10" ht="14.25" customHeight="1" hidden="1">
      <c r="B363" s="185" t="s">
        <v>389</v>
      </c>
      <c r="C363" s="135" t="s">
        <v>321</v>
      </c>
      <c r="D363" s="135" t="s">
        <v>327</v>
      </c>
      <c r="E363" s="246" t="s">
        <v>493</v>
      </c>
      <c r="F363" s="135" t="s">
        <v>497</v>
      </c>
      <c r="G363" s="135" t="s">
        <v>413</v>
      </c>
      <c r="H363" s="174">
        <f>'Прил. 7'!I516</f>
        <v>808</v>
      </c>
      <c r="I363" s="174">
        <f>'Прил. 7'!J516</f>
        <v>0</v>
      </c>
      <c r="J363" s="174">
        <f>'Прил. 7'!K516</f>
        <v>0</v>
      </c>
    </row>
    <row r="364" spans="2:10" ht="14.25" customHeight="1" hidden="1">
      <c r="B364" s="185"/>
      <c r="C364" s="135"/>
      <c r="D364" s="135"/>
      <c r="E364" s="241"/>
      <c r="F364" s="135"/>
      <c r="G364" s="135"/>
      <c r="H364" s="174"/>
      <c r="I364" s="174"/>
      <c r="J364" s="174"/>
    </row>
    <row r="365" spans="2:10" ht="25.5" customHeight="1">
      <c r="B365" s="187" t="s">
        <v>498</v>
      </c>
      <c r="C365" s="135" t="s">
        <v>321</v>
      </c>
      <c r="D365" s="135" t="s">
        <v>327</v>
      </c>
      <c r="E365" s="241" t="s">
        <v>499</v>
      </c>
      <c r="F365" s="135"/>
      <c r="G365" s="135"/>
      <c r="H365" s="174">
        <f>H366+H369</f>
        <v>100</v>
      </c>
      <c r="I365" s="174">
        <f>I366</f>
        <v>0</v>
      </c>
      <c r="J365" s="174">
        <f>J366</f>
        <v>0</v>
      </c>
    </row>
    <row r="366" spans="2:10" ht="15" customHeight="1">
      <c r="B366" s="188" t="s">
        <v>405</v>
      </c>
      <c r="C366" s="135" t="s">
        <v>321</v>
      </c>
      <c r="D366" s="135" t="s">
        <v>327</v>
      </c>
      <c r="E366" s="241" t="s">
        <v>499</v>
      </c>
      <c r="F366" s="135" t="s">
        <v>406</v>
      </c>
      <c r="G366" s="135"/>
      <c r="H366" s="174">
        <f>H367</f>
        <v>100</v>
      </c>
      <c r="I366" s="174">
        <f>I367</f>
        <v>0</v>
      </c>
      <c r="J366" s="174">
        <f>J367</f>
        <v>0</v>
      </c>
    </row>
    <row r="367" spans="2:10" ht="12.75" customHeight="1">
      <c r="B367" s="188" t="s">
        <v>407</v>
      </c>
      <c r="C367" s="135" t="s">
        <v>321</v>
      </c>
      <c r="D367" s="135" t="s">
        <v>327</v>
      </c>
      <c r="E367" s="241" t="s">
        <v>499</v>
      </c>
      <c r="F367" s="135" t="s">
        <v>408</v>
      </c>
      <c r="G367" s="135"/>
      <c r="H367" s="174">
        <f>H368</f>
        <v>100</v>
      </c>
      <c r="I367" s="174">
        <f>I368</f>
        <v>0</v>
      </c>
      <c r="J367" s="174">
        <f>J368</f>
        <v>0</v>
      </c>
    </row>
    <row r="368" spans="2:10" ht="12.75" customHeight="1">
      <c r="B368" s="185" t="s">
        <v>389</v>
      </c>
      <c r="C368" s="135" t="s">
        <v>321</v>
      </c>
      <c r="D368" s="135" t="s">
        <v>327</v>
      </c>
      <c r="E368" s="241" t="s">
        <v>499</v>
      </c>
      <c r="F368" s="135" t="s">
        <v>408</v>
      </c>
      <c r="G368" s="135" t="s">
        <v>413</v>
      </c>
      <c r="H368" s="174">
        <f>'Прил. 7'!I266</f>
        <v>100</v>
      </c>
      <c r="I368" s="174">
        <f>'Прил. 7'!J266</f>
        <v>0</v>
      </c>
      <c r="J368" s="174">
        <f>'Прил. 7'!K266</f>
        <v>0</v>
      </c>
    </row>
    <row r="369" spans="2:10" ht="12.75" customHeight="1" hidden="1">
      <c r="B369" s="245" t="s">
        <v>477</v>
      </c>
      <c r="C369" s="135" t="s">
        <v>321</v>
      </c>
      <c r="D369" s="135" t="s">
        <v>327</v>
      </c>
      <c r="E369" s="246" t="s">
        <v>493</v>
      </c>
      <c r="F369" s="135" t="s">
        <v>478</v>
      </c>
      <c r="G369" s="135"/>
      <c r="H369" s="174">
        <f>H370</f>
        <v>0</v>
      </c>
      <c r="I369" s="174">
        <f>I370</f>
        <v>0</v>
      </c>
      <c r="J369" s="174">
        <f>J370</f>
        <v>0</v>
      </c>
    </row>
    <row r="370" spans="2:10" ht="12.75" customHeight="1" hidden="1">
      <c r="B370" s="245" t="s">
        <v>278</v>
      </c>
      <c r="C370" s="135" t="s">
        <v>321</v>
      </c>
      <c r="D370" s="135" t="s">
        <v>327</v>
      </c>
      <c r="E370" s="246" t="s">
        <v>493</v>
      </c>
      <c r="F370" s="135" t="s">
        <v>497</v>
      </c>
      <c r="G370" s="135"/>
      <c r="H370" s="174">
        <f>H371</f>
        <v>0</v>
      </c>
      <c r="I370" s="174">
        <f>I371</f>
        <v>0</v>
      </c>
      <c r="J370" s="174">
        <f>J371</f>
        <v>0</v>
      </c>
    </row>
    <row r="371" spans="2:10" ht="12.75" customHeight="1" hidden="1">
      <c r="B371" s="185" t="s">
        <v>389</v>
      </c>
      <c r="C371" s="135" t="s">
        <v>321</v>
      </c>
      <c r="D371" s="135" t="s">
        <v>327</v>
      </c>
      <c r="E371" s="246" t="s">
        <v>493</v>
      </c>
      <c r="F371" s="135" t="s">
        <v>497</v>
      </c>
      <c r="G371" s="135" t="s">
        <v>413</v>
      </c>
      <c r="H371" s="174">
        <f>'Прил. 7'!I520</f>
        <v>0</v>
      </c>
      <c r="I371" s="174"/>
      <c r="J371" s="174"/>
    </row>
    <row r="372" spans="2:10" ht="14.25" customHeight="1">
      <c r="B372" s="212" t="s">
        <v>500</v>
      </c>
      <c r="C372" s="135" t="s">
        <v>321</v>
      </c>
      <c r="D372" s="135" t="s">
        <v>327</v>
      </c>
      <c r="E372" s="241" t="s">
        <v>501</v>
      </c>
      <c r="F372" s="135"/>
      <c r="G372" s="135"/>
      <c r="H372" s="174">
        <f>H376+H373</f>
        <v>2000</v>
      </c>
      <c r="I372" s="174">
        <f>I376+I373</f>
        <v>2000</v>
      </c>
      <c r="J372" s="174">
        <f>J376+J373</f>
        <v>2000</v>
      </c>
    </row>
    <row r="373" spans="2:10" ht="14.25" customHeight="1" hidden="1">
      <c r="B373" s="188" t="s">
        <v>405</v>
      </c>
      <c r="C373" s="135" t="s">
        <v>321</v>
      </c>
      <c r="D373" s="135" t="s">
        <v>327</v>
      </c>
      <c r="E373" s="241" t="s">
        <v>501</v>
      </c>
      <c r="F373" s="135" t="s">
        <v>406</v>
      </c>
      <c r="G373" s="135"/>
      <c r="H373" s="174">
        <f>'Прил. 7'!I664</f>
        <v>0</v>
      </c>
      <c r="I373" s="174">
        <f>'Прил. 7'!J664</f>
        <v>0</v>
      </c>
      <c r="J373" s="174">
        <f>'Прил. 7'!K664</f>
        <v>0</v>
      </c>
    </row>
    <row r="374" spans="2:10" ht="14.25" customHeight="1" hidden="1">
      <c r="B374" s="188" t="s">
        <v>407</v>
      </c>
      <c r="C374" s="135" t="s">
        <v>321</v>
      </c>
      <c r="D374" s="135" t="s">
        <v>327</v>
      </c>
      <c r="E374" s="241" t="s">
        <v>501</v>
      </c>
      <c r="F374" s="135" t="s">
        <v>408</v>
      </c>
      <c r="G374" s="135"/>
      <c r="H374" s="174">
        <f>'Прил. 7'!I665</f>
        <v>0</v>
      </c>
      <c r="I374" s="174">
        <f>'Прил. 7'!J665</f>
        <v>0</v>
      </c>
      <c r="J374" s="174">
        <f>'Прил. 7'!K665</f>
        <v>0</v>
      </c>
    </row>
    <row r="375" spans="2:10" ht="14.25" customHeight="1" hidden="1">
      <c r="B375" s="185" t="s">
        <v>389</v>
      </c>
      <c r="C375" s="135" t="s">
        <v>321</v>
      </c>
      <c r="D375" s="135" t="s">
        <v>327</v>
      </c>
      <c r="E375" s="241" t="s">
        <v>501</v>
      </c>
      <c r="F375" s="135" t="s">
        <v>408</v>
      </c>
      <c r="G375" s="135" t="s">
        <v>413</v>
      </c>
      <c r="H375" s="174">
        <f>'Прил. 7'!I666</f>
        <v>0</v>
      </c>
      <c r="I375" s="174"/>
      <c r="J375" s="174"/>
    </row>
    <row r="376" spans="2:10" ht="12.75" customHeight="1">
      <c r="B376" s="187" t="s">
        <v>477</v>
      </c>
      <c r="C376" s="135" t="s">
        <v>321</v>
      </c>
      <c r="D376" s="135" t="s">
        <v>327</v>
      </c>
      <c r="E376" s="241" t="s">
        <v>501</v>
      </c>
      <c r="F376" s="135" t="s">
        <v>478</v>
      </c>
      <c r="G376" s="135"/>
      <c r="H376" s="174">
        <f>H377</f>
        <v>2000</v>
      </c>
      <c r="I376" s="174">
        <f>I377</f>
        <v>2000</v>
      </c>
      <c r="J376" s="174">
        <f>J377</f>
        <v>2000</v>
      </c>
    </row>
    <row r="377" spans="2:10" ht="15" customHeight="1">
      <c r="B377" s="187" t="s">
        <v>278</v>
      </c>
      <c r="C377" s="135" t="s">
        <v>321</v>
      </c>
      <c r="D377" s="135" t="s">
        <v>327</v>
      </c>
      <c r="E377" s="241" t="s">
        <v>501</v>
      </c>
      <c r="F377" s="135" t="s">
        <v>497</v>
      </c>
      <c r="G377" s="135"/>
      <c r="H377" s="174">
        <f>H378</f>
        <v>2000</v>
      </c>
      <c r="I377" s="174">
        <f>I378</f>
        <v>2000</v>
      </c>
      <c r="J377" s="174">
        <f>J378</f>
        <v>2000</v>
      </c>
    </row>
    <row r="378" spans="2:10" ht="12.75" customHeight="1">
      <c r="B378" s="185" t="s">
        <v>389</v>
      </c>
      <c r="C378" s="135" t="s">
        <v>321</v>
      </c>
      <c r="D378" s="135" t="s">
        <v>327</v>
      </c>
      <c r="E378" s="241" t="s">
        <v>501</v>
      </c>
      <c r="F378" s="135" t="s">
        <v>497</v>
      </c>
      <c r="G378" s="135" t="s">
        <v>413</v>
      </c>
      <c r="H378" s="174">
        <f>'Прил. 7'!I524</f>
        <v>2000</v>
      </c>
      <c r="I378" s="174">
        <f>'Прил. 7'!J524</f>
        <v>2000</v>
      </c>
      <c r="J378" s="174">
        <f>'Прил. 7'!K524</f>
        <v>2000</v>
      </c>
    </row>
    <row r="379" spans="2:10" ht="27.75" customHeight="1" hidden="1">
      <c r="B379" s="187" t="s">
        <v>502</v>
      </c>
      <c r="C379" s="135" t="s">
        <v>321</v>
      </c>
      <c r="D379" s="135" t="s">
        <v>327</v>
      </c>
      <c r="E379" s="241" t="s">
        <v>503</v>
      </c>
      <c r="F379" s="135"/>
      <c r="G379" s="135"/>
      <c r="H379" s="174">
        <f>H380</f>
        <v>0</v>
      </c>
      <c r="I379" s="174">
        <f>I380</f>
        <v>0</v>
      </c>
      <c r="J379" s="174">
        <f>J380</f>
        <v>0</v>
      </c>
    </row>
    <row r="380" spans="2:10" ht="14.25" customHeight="1" hidden="1">
      <c r="B380" s="188" t="s">
        <v>405</v>
      </c>
      <c r="C380" s="135" t="s">
        <v>321</v>
      </c>
      <c r="D380" s="135" t="s">
        <v>327</v>
      </c>
      <c r="E380" s="241" t="s">
        <v>503</v>
      </c>
      <c r="F380" s="135" t="s">
        <v>406</v>
      </c>
      <c r="G380" s="135"/>
      <c r="H380" s="174">
        <f>H381</f>
        <v>0</v>
      </c>
      <c r="I380" s="174">
        <f>I381</f>
        <v>0</v>
      </c>
      <c r="J380" s="174">
        <f>J381</f>
        <v>0</v>
      </c>
    </row>
    <row r="381" spans="2:10" ht="14.25" customHeight="1" hidden="1">
      <c r="B381" s="188" t="s">
        <v>407</v>
      </c>
      <c r="C381" s="135" t="s">
        <v>321</v>
      </c>
      <c r="D381" s="135" t="s">
        <v>327</v>
      </c>
      <c r="E381" s="241" t="s">
        <v>503</v>
      </c>
      <c r="F381" s="135" t="s">
        <v>408</v>
      </c>
      <c r="G381" s="135"/>
      <c r="H381" s="174">
        <f>H382</f>
        <v>0</v>
      </c>
      <c r="I381" s="174">
        <f>I382</f>
        <v>0</v>
      </c>
      <c r="J381" s="174">
        <f>J382</f>
        <v>0</v>
      </c>
    </row>
    <row r="382" spans="2:10" ht="14.25" customHeight="1" hidden="1">
      <c r="B382" s="185" t="s">
        <v>389</v>
      </c>
      <c r="C382" s="135" t="s">
        <v>321</v>
      </c>
      <c r="D382" s="135" t="s">
        <v>327</v>
      </c>
      <c r="E382" s="241" t="s">
        <v>503</v>
      </c>
      <c r="F382" s="135" t="s">
        <v>408</v>
      </c>
      <c r="G382" s="135" t="s">
        <v>413</v>
      </c>
      <c r="H382" s="174">
        <f>'Прил. 7'!I274+'Прил. 7'!I62</f>
        <v>0</v>
      </c>
      <c r="I382" s="174">
        <f>'Прил. 7'!J274+'Прил. 7'!J62</f>
        <v>0</v>
      </c>
      <c r="J382" s="174">
        <f>'Прил. 7'!K274+'Прил. 7'!K62</f>
        <v>0</v>
      </c>
    </row>
    <row r="383" spans="2:10" ht="12.75" customHeight="1" hidden="1">
      <c r="B383" s="212"/>
      <c r="C383" s="135"/>
      <c r="D383" s="135"/>
      <c r="E383" s="241"/>
      <c r="F383" s="135"/>
      <c r="G383" s="128"/>
      <c r="H383" s="174"/>
      <c r="I383" s="174"/>
      <c r="J383" s="174"/>
    </row>
    <row r="384" spans="2:10" ht="12.75" customHeight="1" hidden="1">
      <c r="B384" s="188"/>
      <c r="C384" s="135"/>
      <c r="D384" s="135"/>
      <c r="E384" s="181"/>
      <c r="F384" s="135"/>
      <c r="G384" s="128"/>
      <c r="H384" s="174"/>
      <c r="I384" s="174"/>
      <c r="J384" s="174"/>
    </row>
    <row r="385" spans="2:10" ht="25.5" customHeight="1" hidden="1">
      <c r="B385" s="190"/>
      <c r="C385" s="135"/>
      <c r="D385" s="135"/>
      <c r="E385" s="181"/>
      <c r="F385" s="135"/>
      <c r="G385" s="128"/>
      <c r="H385" s="174"/>
      <c r="I385" s="174"/>
      <c r="J385" s="174"/>
    </row>
    <row r="386" spans="2:10" ht="12.75" customHeight="1" hidden="1">
      <c r="B386" s="188"/>
      <c r="C386" s="135"/>
      <c r="D386" s="135"/>
      <c r="E386" s="181"/>
      <c r="F386" s="135"/>
      <c r="G386" s="135"/>
      <c r="H386" s="174"/>
      <c r="I386" s="174"/>
      <c r="J386" s="174"/>
    </row>
    <row r="387" spans="2:10" ht="12.75" customHeight="1" hidden="1">
      <c r="B387" s="188"/>
      <c r="C387" s="135"/>
      <c r="D387" s="135"/>
      <c r="E387" s="181"/>
      <c r="F387" s="135"/>
      <c r="G387" s="135"/>
      <c r="H387" s="174"/>
      <c r="I387" s="174"/>
      <c r="J387" s="174"/>
    </row>
    <row r="388" spans="2:10" ht="14.25" customHeight="1" hidden="1">
      <c r="B388" s="185"/>
      <c r="C388" s="135"/>
      <c r="D388" s="135"/>
      <c r="E388" s="181"/>
      <c r="F388" s="135"/>
      <c r="G388" s="135"/>
      <c r="H388" s="174"/>
      <c r="I388" s="174"/>
      <c r="J388" s="174"/>
    </row>
    <row r="389" spans="2:10" ht="12.75" customHeight="1">
      <c r="B389" s="175" t="s">
        <v>328</v>
      </c>
      <c r="C389" s="133" t="s">
        <v>329</v>
      </c>
      <c r="D389" s="133"/>
      <c r="E389" s="133"/>
      <c r="F389" s="133"/>
      <c r="G389" s="133"/>
      <c r="H389" s="173">
        <f>H418+H466+H529+H393</f>
        <v>32316.3</v>
      </c>
      <c r="I389" s="173">
        <f>I418+I466+I529+I393</f>
        <v>7284.5</v>
      </c>
      <c r="J389" s="173">
        <f>J418+J466+J529+J393</f>
        <v>2513.4</v>
      </c>
    </row>
    <row r="390" spans="2:10" ht="12.75" customHeight="1">
      <c r="B390" s="175" t="s">
        <v>389</v>
      </c>
      <c r="C390" s="133"/>
      <c r="D390" s="133"/>
      <c r="E390" s="133"/>
      <c r="F390" s="133"/>
      <c r="G390" s="133" t="s">
        <v>413</v>
      </c>
      <c r="H390" s="173">
        <f>H427+H431+H438+H442+H516+H534+H537+H540+H434+H456+H496+H511+H507+H489+H492+H419+H465+H446+H528+H408+H415+H402+H398+H523+H472+H478+H502+H520+H450</f>
        <v>12446.1</v>
      </c>
      <c r="I390" s="173">
        <f>I427+I431+I438+I442+I516+I534+I537+I540+I434+I456+I496+I511+I507+I489+I492+I419+I465+I446+I528+I408+I415+I402+I398+I523+I472+I478+I502+I520+I450</f>
        <v>2339</v>
      </c>
      <c r="J390" s="173">
        <f>J427+J431+J438+J442+J516+J534+J537+J540+J434+J456+J496+J511+J507+J489+J492+J419+J465+J446+J528+J408+J415+J402+J398+J523+J472+J478+J502+J520+J450</f>
        <v>2513.4</v>
      </c>
    </row>
    <row r="391" spans="2:10" ht="12.75" customHeight="1">
      <c r="B391" s="175" t="s">
        <v>390</v>
      </c>
      <c r="C391" s="133"/>
      <c r="D391" s="133"/>
      <c r="E391" s="133"/>
      <c r="F391" s="133"/>
      <c r="G391" s="133" t="s">
        <v>451</v>
      </c>
      <c r="H391" s="173">
        <f>H460+H497+H485+H544+H409+H416+H473+H479+H451</f>
        <v>18928.5</v>
      </c>
      <c r="I391" s="173">
        <f>I460+I497+I485+I544+I409+I416+I473+I479+I451</f>
        <v>3002</v>
      </c>
      <c r="J391" s="173">
        <f>J460+J497+J485+J544+J409+J416+J473+J479+J451</f>
        <v>0</v>
      </c>
    </row>
    <row r="392" spans="2:10" ht="12.75" customHeight="1">
      <c r="B392" s="172" t="s">
        <v>391</v>
      </c>
      <c r="C392" s="133"/>
      <c r="D392" s="133"/>
      <c r="E392" s="133"/>
      <c r="F392" s="133"/>
      <c r="G392" s="133" t="s">
        <v>423</v>
      </c>
      <c r="H392" s="173">
        <f>H410+H417+H474+H480</f>
        <v>941.7</v>
      </c>
      <c r="I392" s="173">
        <f>I410+I417+I474+I480</f>
        <v>1943.5</v>
      </c>
      <c r="J392" s="173">
        <f>J410+J417+J474+J480</f>
        <v>0</v>
      </c>
    </row>
    <row r="393" spans="2:10" ht="12.75" customHeight="1">
      <c r="B393" s="231" t="s">
        <v>330</v>
      </c>
      <c r="C393" s="177" t="s">
        <v>329</v>
      </c>
      <c r="D393" s="177" t="s">
        <v>331</v>
      </c>
      <c r="E393" s="183"/>
      <c r="F393" s="130"/>
      <c r="G393" s="133"/>
      <c r="H393" s="136">
        <f>H394+H403</f>
        <v>175</v>
      </c>
      <c r="I393" s="136">
        <f>I394+I403</f>
        <v>4945.5</v>
      </c>
      <c r="J393" s="136">
        <f>J394+J403</f>
        <v>0</v>
      </c>
    </row>
    <row r="394" spans="2:10" ht="12.75" customHeight="1">
      <c r="B394" s="185" t="s">
        <v>393</v>
      </c>
      <c r="C394" s="135" t="s">
        <v>329</v>
      </c>
      <c r="D394" s="135" t="s">
        <v>331</v>
      </c>
      <c r="E394" s="183" t="s">
        <v>394</v>
      </c>
      <c r="F394" s="130"/>
      <c r="G394" s="133"/>
      <c r="H394" s="136">
        <f>H399+'Прил. 7'!I669</f>
        <v>175</v>
      </c>
      <c r="I394" s="136">
        <f>I399</f>
        <v>0</v>
      </c>
      <c r="J394" s="136">
        <f>J399</f>
        <v>0</v>
      </c>
    </row>
    <row r="395" spans="2:10" ht="27.75" customHeight="1" hidden="1">
      <c r="B395" s="180" t="s">
        <v>504</v>
      </c>
      <c r="C395" s="135" t="s">
        <v>329</v>
      </c>
      <c r="D395" s="135" t="s">
        <v>331</v>
      </c>
      <c r="E395" s="183" t="s">
        <v>505</v>
      </c>
      <c r="F395" s="130"/>
      <c r="G395" s="133"/>
      <c r="H395" s="136">
        <f>'Прил. 7'!I670</f>
        <v>85</v>
      </c>
      <c r="I395" s="136">
        <f>'Прил. 7'!J670</f>
        <v>0</v>
      </c>
      <c r="J395" s="136">
        <f>'Прил. 7'!K670</f>
        <v>0</v>
      </c>
    </row>
    <row r="396" spans="2:10" ht="12.75" customHeight="1" hidden="1">
      <c r="B396" s="178" t="s">
        <v>405</v>
      </c>
      <c r="C396" s="135" t="s">
        <v>329</v>
      </c>
      <c r="D396" s="135" t="s">
        <v>331</v>
      </c>
      <c r="E396" s="183" t="s">
        <v>505</v>
      </c>
      <c r="F396" s="128">
        <v>200</v>
      </c>
      <c r="G396" s="133"/>
      <c r="H396" s="136">
        <f>'Прил. 7'!I671</f>
        <v>85</v>
      </c>
      <c r="I396" s="136">
        <f>'Прил. 7'!J671</f>
        <v>0</v>
      </c>
      <c r="J396" s="136">
        <f>'Прил. 7'!K671</f>
        <v>0</v>
      </c>
    </row>
    <row r="397" spans="2:10" ht="12.75" customHeight="1" hidden="1">
      <c r="B397" s="178" t="s">
        <v>407</v>
      </c>
      <c r="C397" s="135" t="s">
        <v>329</v>
      </c>
      <c r="D397" s="135" t="s">
        <v>331</v>
      </c>
      <c r="E397" s="183" t="s">
        <v>505</v>
      </c>
      <c r="F397" s="128">
        <v>240</v>
      </c>
      <c r="G397" s="133"/>
      <c r="H397" s="136">
        <f>'Прил. 7'!I672</f>
        <v>85</v>
      </c>
      <c r="I397" s="136">
        <f>'Прил. 7'!J672</f>
        <v>0</v>
      </c>
      <c r="J397" s="136">
        <f>'Прил. 7'!K672</f>
        <v>0</v>
      </c>
    </row>
    <row r="398" spans="2:10" ht="12.75" customHeight="1" hidden="1">
      <c r="B398" s="178" t="s">
        <v>389</v>
      </c>
      <c r="C398" s="135" t="s">
        <v>329</v>
      </c>
      <c r="D398" s="135" t="s">
        <v>331</v>
      </c>
      <c r="E398" s="183" t="s">
        <v>505</v>
      </c>
      <c r="F398" s="128">
        <v>240</v>
      </c>
      <c r="G398" s="135" t="s">
        <v>413</v>
      </c>
      <c r="H398" s="136">
        <f>'Прил. 7'!I673</f>
        <v>85</v>
      </c>
      <c r="I398" s="136"/>
      <c r="J398" s="136"/>
    </row>
    <row r="399" spans="2:10" ht="41.25" customHeight="1">
      <c r="B399" s="178" t="s">
        <v>506</v>
      </c>
      <c r="C399" s="135" t="s">
        <v>329</v>
      </c>
      <c r="D399" s="135" t="s">
        <v>331</v>
      </c>
      <c r="E399" s="183" t="s">
        <v>507</v>
      </c>
      <c r="F399" s="130"/>
      <c r="G399" s="133"/>
      <c r="H399" s="136">
        <f>H400</f>
        <v>90</v>
      </c>
      <c r="I399" s="136">
        <f>I400</f>
        <v>0</v>
      </c>
      <c r="J399" s="136">
        <f>J400</f>
        <v>0</v>
      </c>
    </row>
    <row r="400" spans="2:10" ht="12.75" customHeight="1">
      <c r="B400" s="188" t="s">
        <v>405</v>
      </c>
      <c r="C400" s="135" t="s">
        <v>329</v>
      </c>
      <c r="D400" s="135" t="s">
        <v>331</v>
      </c>
      <c r="E400" s="183" t="s">
        <v>507</v>
      </c>
      <c r="F400" s="128">
        <v>200</v>
      </c>
      <c r="G400" s="133"/>
      <c r="H400" s="136">
        <f>H401</f>
        <v>90</v>
      </c>
      <c r="I400" s="136">
        <f>I401</f>
        <v>0</v>
      </c>
      <c r="J400" s="136">
        <f>J401</f>
        <v>0</v>
      </c>
    </row>
    <row r="401" spans="2:10" ht="12.75" customHeight="1">
      <c r="B401" s="188" t="s">
        <v>407</v>
      </c>
      <c r="C401" s="135" t="s">
        <v>329</v>
      </c>
      <c r="D401" s="135" t="s">
        <v>331</v>
      </c>
      <c r="E401" s="183" t="s">
        <v>507</v>
      </c>
      <c r="F401" s="128">
        <v>240</v>
      </c>
      <c r="G401" s="133"/>
      <c r="H401" s="136">
        <f>H402</f>
        <v>90</v>
      </c>
      <c r="I401" s="136">
        <f>I402</f>
        <v>0</v>
      </c>
      <c r="J401" s="136">
        <f>J402</f>
        <v>0</v>
      </c>
    </row>
    <row r="402" spans="2:10" ht="12.75" customHeight="1">
      <c r="B402" s="185" t="s">
        <v>389</v>
      </c>
      <c r="C402" s="135" t="s">
        <v>329</v>
      </c>
      <c r="D402" s="135" t="s">
        <v>331</v>
      </c>
      <c r="E402" s="183" t="s">
        <v>507</v>
      </c>
      <c r="F402" s="128">
        <v>240</v>
      </c>
      <c r="G402" s="135" t="s">
        <v>413</v>
      </c>
      <c r="H402" s="136">
        <f>'Прил. 7'!I69</f>
        <v>90</v>
      </c>
      <c r="I402" s="136">
        <f>'Прил. 7'!J69</f>
        <v>0</v>
      </c>
      <c r="J402" s="136">
        <f>'Прил. 7'!K69</f>
        <v>0</v>
      </c>
    </row>
    <row r="403" spans="2:10" ht="12.75" customHeight="1">
      <c r="B403" s="178" t="s">
        <v>393</v>
      </c>
      <c r="C403" s="135" t="s">
        <v>329</v>
      </c>
      <c r="D403" s="135" t="s">
        <v>331</v>
      </c>
      <c r="E403" s="247" t="s">
        <v>508</v>
      </c>
      <c r="F403" s="135"/>
      <c r="G403" s="135"/>
      <c r="H403" s="136">
        <f>H404+H411</f>
        <v>0</v>
      </c>
      <c r="I403" s="136">
        <f>I404+I411</f>
        <v>4945.5</v>
      </c>
      <c r="J403" s="136">
        <f>J404+J411</f>
        <v>0</v>
      </c>
    </row>
    <row r="404" spans="2:10" ht="28.5" customHeight="1">
      <c r="B404" s="178" t="s">
        <v>509</v>
      </c>
      <c r="C404" s="135" t="s">
        <v>329</v>
      </c>
      <c r="D404" s="135" t="s">
        <v>331</v>
      </c>
      <c r="E404" s="247" t="s">
        <v>510</v>
      </c>
      <c r="F404" s="135"/>
      <c r="G404" s="135"/>
      <c r="H404" s="136">
        <f>H405</f>
        <v>0</v>
      </c>
      <c r="I404" s="136">
        <f>I405</f>
        <v>1943.5</v>
      </c>
      <c r="J404" s="136">
        <f>J405</f>
        <v>0</v>
      </c>
    </row>
    <row r="405" spans="2:10" ht="12.75" customHeight="1">
      <c r="B405" s="248" t="s">
        <v>511</v>
      </c>
      <c r="C405" s="135" t="s">
        <v>329</v>
      </c>
      <c r="D405" s="135" t="s">
        <v>331</v>
      </c>
      <c r="E405" s="247" t="s">
        <v>510</v>
      </c>
      <c r="F405" s="249" t="s">
        <v>512</v>
      </c>
      <c r="G405" s="135"/>
      <c r="H405" s="136">
        <f>H406</f>
        <v>0</v>
      </c>
      <c r="I405" s="136">
        <f>I406</f>
        <v>1943.5</v>
      </c>
      <c r="J405" s="136">
        <f>J406</f>
        <v>0</v>
      </c>
    </row>
    <row r="406" spans="2:10" ht="12.75" customHeight="1">
      <c r="B406" s="250" t="s">
        <v>513</v>
      </c>
      <c r="C406" s="135" t="s">
        <v>329</v>
      </c>
      <c r="D406" s="135" t="s">
        <v>331</v>
      </c>
      <c r="E406" s="247" t="s">
        <v>510</v>
      </c>
      <c r="F406" s="251" t="s">
        <v>514</v>
      </c>
      <c r="G406" s="135"/>
      <c r="H406" s="136">
        <f>H407</f>
        <v>0</v>
      </c>
      <c r="I406" s="136">
        <f>I407</f>
        <v>1943.5</v>
      </c>
      <c r="J406" s="136">
        <f>J407</f>
        <v>0</v>
      </c>
    </row>
    <row r="407" spans="2:10" ht="26.25" customHeight="1">
      <c r="B407" s="250" t="s">
        <v>515</v>
      </c>
      <c r="C407" s="135" t="s">
        <v>329</v>
      </c>
      <c r="D407" s="135" t="s">
        <v>331</v>
      </c>
      <c r="E407" s="247" t="s">
        <v>510</v>
      </c>
      <c r="F407" s="251" t="s">
        <v>516</v>
      </c>
      <c r="G407" s="135"/>
      <c r="H407" s="136">
        <f>H408+H409+H410</f>
        <v>0</v>
      </c>
      <c r="I407" s="136">
        <f>I408+I409+I410</f>
        <v>1943.5</v>
      </c>
      <c r="J407" s="136">
        <f>J408+J409+J410</f>
        <v>0</v>
      </c>
    </row>
    <row r="408" spans="2:10" ht="12.75" customHeight="1" hidden="1">
      <c r="B408" s="178" t="s">
        <v>389</v>
      </c>
      <c r="C408" s="135" t="s">
        <v>329</v>
      </c>
      <c r="D408" s="135" t="s">
        <v>331</v>
      </c>
      <c r="E408" s="247" t="s">
        <v>510</v>
      </c>
      <c r="F408" s="135" t="s">
        <v>516</v>
      </c>
      <c r="G408" s="135" t="s">
        <v>517</v>
      </c>
      <c r="H408" s="136">
        <f>'Прил. 7'!I282</f>
        <v>0</v>
      </c>
      <c r="I408" s="136">
        <f>'Прил. 7'!J282</f>
        <v>0</v>
      </c>
      <c r="J408" s="136">
        <f>'Прил. 7'!K282</f>
        <v>0</v>
      </c>
    </row>
    <row r="409" spans="2:10" ht="12.75" customHeight="1" hidden="1">
      <c r="B409" s="178" t="s">
        <v>390</v>
      </c>
      <c r="C409" s="135" t="s">
        <v>329</v>
      </c>
      <c r="D409" s="135" t="s">
        <v>331</v>
      </c>
      <c r="E409" s="247" t="s">
        <v>510</v>
      </c>
      <c r="F409" s="135" t="s">
        <v>516</v>
      </c>
      <c r="G409" s="135" t="s">
        <v>451</v>
      </c>
      <c r="H409" s="136">
        <f>'Прил. 7'!I283</f>
        <v>0</v>
      </c>
      <c r="I409" s="136">
        <f>'Прил. 7'!J283</f>
        <v>0</v>
      </c>
      <c r="J409" s="136">
        <f>'Прил. 7'!K283</f>
        <v>0</v>
      </c>
    </row>
    <row r="410" spans="2:10" ht="12.75" customHeight="1">
      <c r="B410" s="178" t="s">
        <v>391</v>
      </c>
      <c r="C410" s="135" t="s">
        <v>329</v>
      </c>
      <c r="D410" s="135" t="s">
        <v>331</v>
      </c>
      <c r="E410" s="247" t="s">
        <v>510</v>
      </c>
      <c r="F410" s="135" t="s">
        <v>516</v>
      </c>
      <c r="G410" s="135" t="s">
        <v>423</v>
      </c>
      <c r="H410" s="136">
        <f>'Прил. 7'!I284</f>
        <v>0</v>
      </c>
      <c r="I410" s="136">
        <f>'Прил. 7'!J284</f>
        <v>1943.5</v>
      </c>
      <c r="J410" s="136">
        <f>'Прил. 7'!K284</f>
        <v>0</v>
      </c>
    </row>
    <row r="411" spans="2:10" ht="28.5" customHeight="1">
      <c r="B411" s="178" t="s">
        <v>518</v>
      </c>
      <c r="C411" s="135" t="s">
        <v>329</v>
      </c>
      <c r="D411" s="135" t="s">
        <v>331</v>
      </c>
      <c r="E411" s="247" t="s">
        <v>519</v>
      </c>
      <c r="F411" s="135"/>
      <c r="G411" s="135"/>
      <c r="H411" s="136">
        <f>H412</f>
        <v>0</v>
      </c>
      <c r="I411" s="136">
        <f>I412</f>
        <v>3002</v>
      </c>
      <c r="J411" s="136">
        <f>J412</f>
        <v>0</v>
      </c>
    </row>
    <row r="412" spans="2:10" ht="12.75" customHeight="1">
      <c r="B412" s="248" t="s">
        <v>511</v>
      </c>
      <c r="C412" s="135" t="s">
        <v>329</v>
      </c>
      <c r="D412" s="135" t="s">
        <v>331</v>
      </c>
      <c r="E412" s="247" t="s">
        <v>519</v>
      </c>
      <c r="F412" s="249" t="s">
        <v>512</v>
      </c>
      <c r="G412" s="135"/>
      <c r="H412" s="136">
        <f>H413</f>
        <v>0</v>
      </c>
      <c r="I412" s="136">
        <f>I413</f>
        <v>3002</v>
      </c>
      <c r="J412" s="136">
        <f>J413</f>
        <v>0</v>
      </c>
    </row>
    <row r="413" spans="2:10" ht="12.75" customHeight="1">
      <c r="B413" s="250" t="s">
        <v>513</v>
      </c>
      <c r="C413" s="135" t="s">
        <v>329</v>
      </c>
      <c r="D413" s="135" t="s">
        <v>331</v>
      </c>
      <c r="E413" s="247" t="s">
        <v>519</v>
      </c>
      <c r="F413" s="251" t="s">
        <v>514</v>
      </c>
      <c r="G413" s="135"/>
      <c r="H413" s="136">
        <f>H414</f>
        <v>0</v>
      </c>
      <c r="I413" s="136">
        <f>I414</f>
        <v>3002</v>
      </c>
      <c r="J413" s="136">
        <f>J414</f>
        <v>0</v>
      </c>
    </row>
    <row r="414" spans="2:10" ht="26.25" customHeight="1">
      <c r="B414" s="250" t="s">
        <v>515</v>
      </c>
      <c r="C414" s="135" t="s">
        <v>329</v>
      </c>
      <c r="D414" s="135" t="s">
        <v>331</v>
      </c>
      <c r="E414" s="247" t="s">
        <v>519</v>
      </c>
      <c r="F414" s="251" t="s">
        <v>516</v>
      </c>
      <c r="G414" s="135"/>
      <c r="H414" s="136">
        <f>H415+H416+H417</f>
        <v>0</v>
      </c>
      <c r="I414" s="136">
        <f>I415+I416+I417</f>
        <v>3002</v>
      </c>
      <c r="J414" s="136">
        <f>J415+J416+J417</f>
        <v>0</v>
      </c>
    </row>
    <row r="415" spans="2:10" ht="12.75" customHeight="1" hidden="1">
      <c r="B415" s="178" t="s">
        <v>389</v>
      </c>
      <c r="C415" s="135" t="s">
        <v>329</v>
      </c>
      <c r="D415" s="135" t="s">
        <v>331</v>
      </c>
      <c r="E415" s="247" t="s">
        <v>519</v>
      </c>
      <c r="F415" s="135" t="s">
        <v>516</v>
      </c>
      <c r="G415" s="135" t="s">
        <v>517</v>
      </c>
      <c r="H415" s="136">
        <f>'Прил. 7'!I289</f>
        <v>0</v>
      </c>
      <c r="I415" s="136">
        <f>'Прил. 7'!J289</f>
        <v>0</v>
      </c>
      <c r="J415" s="136">
        <f>'Прил. 7'!K289</f>
        <v>0</v>
      </c>
    </row>
    <row r="416" spans="2:10" ht="12.75" customHeight="1">
      <c r="B416" s="178" t="s">
        <v>390</v>
      </c>
      <c r="C416" s="135" t="s">
        <v>329</v>
      </c>
      <c r="D416" s="135" t="s">
        <v>331</v>
      </c>
      <c r="E416" s="247" t="s">
        <v>519</v>
      </c>
      <c r="F416" s="135" t="s">
        <v>516</v>
      </c>
      <c r="G416" s="135" t="s">
        <v>451</v>
      </c>
      <c r="H416" s="136">
        <f>'Прил. 7'!I290</f>
        <v>0</v>
      </c>
      <c r="I416" s="136">
        <f>'Прил. 7'!J290</f>
        <v>3002</v>
      </c>
      <c r="J416" s="136">
        <f>'Прил. 7'!K290</f>
        <v>0</v>
      </c>
    </row>
    <row r="417" spans="2:10" ht="12.75" customHeight="1" hidden="1">
      <c r="B417" s="178" t="s">
        <v>391</v>
      </c>
      <c r="C417" s="135" t="s">
        <v>329</v>
      </c>
      <c r="D417" s="135" t="s">
        <v>331</v>
      </c>
      <c r="E417" s="247" t="s">
        <v>519</v>
      </c>
      <c r="F417" s="135" t="s">
        <v>516</v>
      </c>
      <c r="G417" s="135" t="s">
        <v>423</v>
      </c>
      <c r="H417" s="136">
        <f>'Прил. 7'!I291</f>
        <v>0</v>
      </c>
      <c r="I417" s="136">
        <f>'Прил. 7'!J291</f>
        <v>0</v>
      </c>
      <c r="J417" s="136">
        <f>'Прил. 7'!K291</f>
        <v>0</v>
      </c>
    </row>
    <row r="418" spans="2:10" ht="12.75" customHeight="1">
      <c r="B418" s="252" t="s">
        <v>332</v>
      </c>
      <c r="C418" s="177" t="s">
        <v>329</v>
      </c>
      <c r="D418" s="177" t="s">
        <v>333</v>
      </c>
      <c r="E418" s="135"/>
      <c r="F418" s="135"/>
      <c r="G418" s="135"/>
      <c r="H418" s="174">
        <f>H423+H457+H452+H420+H461</f>
        <v>25197</v>
      </c>
      <c r="I418" s="174">
        <f>I423+I457+I452+I420+I461</f>
        <v>25.6</v>
      </c>
      <c r="J418" s="174">
        <f>J423+J457+J452+J420+J461</f>
        <v>0</v>
      </c>
    </row>
    <row r="419" spans="2:10" ht="12.75" customHeight="1" hidden="1">
      <c r="B419" s="253" t="s">
        <v>393</v>
      </c>
      <c r="C419" s="135" t="s">
        <v>329</v>
      </c>
      <c r="D419" s="135" t="s">
        <v>333</v>
      </c>
      <c r="E419" s="135" t="s">
        <v>394</v>
      </c>
      <c r="F419" s="135"/>
      <c r="G419" s="135"/>
      <c r="H419" s="174">
        <f>H420</f>
        <v>1800</v>
      </c>
      <c r="I419" s="174">
        <f>I420</f>
        <v>0</v>
      </c>
      <c r="J419" s="174">
        <f>J420</f>
        <v>0</v>
      </c>
    </row>
    <row r="420" spans="2:10" ht="12.75" customHeight="1" hidden="1">
      <c r="B420" s="223" t="s">
        <v>409</v>
      </c>
      <c r="C420" s="135" t="s">
        <v>329</v>
      </c>
      <c r="D420" s="135" t="s">
        <v>333</v>
      </c>
      <c r="E420" s="135" t="s">
        <v>520</v>
      </c>
      <c r="F420" s="135" t="s">
        <v>410</v>
      </c>
      <c r="G420" s="135"/>
      <c r="H420" s="174">
        <f>H421</f>
        <v>1800</v>
      </c>
      <c r="I420" s="174">
        <f>I421</f>
        <v>0</v>
      </c>
      <c r="J420" s="174">
        <f>J421</f>
        <v>0</v>
      </c>
    </row>
    <row r="421" spans="2:10" ht="53.25" customHeight="1" hidden="1">
      <c r="B421" s="212" t="s">
        <v>521</v>
      </c>
      <c r="C421" s="135" t="s">
        <v>329</v>
      </c>
      <c r="D421" s="135" t="s">
        <v>333</v>
      </c>
      <c r="E421" s="135" t="s">
        <v>520</v>
      </c>
      <c r="F421" s="135" t="s">
        <v>522</v>
      </c>
      <c r="G421" s="135"/>
      <c r="H421" s="174">
        <f>H422</f>
        <v>1800</v>
      </c>
      <c r="I421" s="174">
        <f>I422</f>
        <v>0</v>
      </c>
      <c r="J421" s="174">
        <f>J422</f>
        <v>0</v>
      </c>
    </row>
    <row r="422" spans="2:10" ht="12.75" customHeight="1" hidden="1">
      <c r="B422" s="185" t="s">
        <v>389</v>
      </c>
      <c r="C422" s="135" t="s">
        <v>329</v>
      </c>
      <c r="D422" s="135" t="s">
        <v>333</v>
      </c>
      <c r="E422" s="135" t="s">
        <v>520</v>
      </c>
      <c r="F422" s="135" t="s">
        <v>522</v>
      </c>
      <c r="G422" s="135" t="s">
        <v>413</v>
      </c>
      <c r="H422" s="174">
        <f>'Прил. 7'!I296</f>
        <v>1800</v>
      </c>
      <c r="I422" s="174">
        <f>'Прил. 7'!J296</f>
        <v>0</v>
      </c>
      <c r="J422" s="174">
        <f>'Прил. 7'!K296</f>
        <v>0</v>
      </c>
    </row>
    <row r="423" spans="2:10" ht="27.75" customHeight="1">
      <c r="B423" s="254" t="s">
        <v>523</v>
      </c>
      <c r="C423" s="135" t="s">
        <v>329</v>
      </c>
      <c r="D423" s="135" t="s">
        <v>333</v>
      </c>
      <c r="E423" s="181" t="s">
        <v>524</v>
      </c>
      <c r="F423" s="135"/>
      <c r="G423" s="135"/>
      <c r="H423" s="174">
        <f>H424+H428+H435+H439+H432+H446+H447</f>
        <v>23194</v>
      </c>
      <c r="I423" s="174">
        <f>I424+I428+I435+I439+I432+I446+I447</f>
        <v>25.6</v>
      </c>
      <c r="J423" s="174">
        <f>J424+J428+J435+J439+J432+J446+J447</f>
        <v>0</v>
      </c>
    </row>
    <row r="424" spans="2:10" ht="15.75" customHeight="1" hidden="1">
      <c r="B424" s="213" t="s">
        <v>525</v>
      </c>
      <c r="C424" s="135" t="s">
        <v>329</v>
      </c>
      <c r="D424" s="135" t="s">
        <v>333</v>
      </c>
      <c r="E424" s="181" t="s">
        <v>526</v>
      </c>
      <c r="F424" s="135"/>
      <c r="G424" s="135"/>
      <c r="H424" s="174">
        <f>H425</f>
        <v>0</v>
      </c>
      <c r="I424" s="174">
        <f>I425</f>
        <v>0</v>
      </c>
      <c r="J424" s="174">
        <f>J425</f>
        <v>0</v>
      </c>
    </row>
    <row r="425" spans="2:10" ht="12.75" customHeight="1" hidden="1">
      <c r="B425" s="188" t="s">
        <v>405</v>
      </c>
      <c r="C425" s="135" t="s">
        <v>329</v>
      </c>
      <c r="D425" s="135" t="s">
        <v>333</v>
      </c>
      <c r="E425" s="181" t="s">
        <v>526</v>
      </c>
      <c r="F425" s="135" t="s">
        <v>406</v>
      </c>
      <c r="G425" s="39"/>
      <c r="H425" s="174">
        <f>H426</f>
        <v>0</v>
      </c>
      <c r="I425" s="174">
        <f>I426</f>
        <v>0</v>
      </c>
      <c r="J425" s="174">
        <f>J426</f>
        <v>0</v>
      </c>
    </row>
    <row r="426" spans="2:10" ht="12.75" customHeight="1" hidden="1">
      <c r="B426" s="188" t="s">
        <v>407</v>
      </c>
      <c r="C426" s="135" t="s">
        <v>329</v>
      </c>
      <c r="D426" s="135" t="s">
        <v>333</v>
      </c>
      <c r="E426" s="181" t="s">
        <v>526</v>
      </c>
      <c r="F426" s="135" t="s">
        <v>408</v>
      </c>
      <c r="G426" s="135"/>
      <c r="H426" s="174">
        <f>H427</f>
        <v>0</v>
      </c>
      <c r="I426" s="174">
        <f>I427</f>
        <v>0</v>
      </c>
      <c r="J426" s="174">
        <f>J427</f>
        <v>0</v>
      </c>
    </row>
    <row r="427" spans="2:10" ht="14.25" customHeight="1" hidden="1">
      <c r="B427" s="185" t="s">
        <v>389</v>
      </c>
      <c r="C427" s="135" t="s">
        <v>329</v>
      </c>
      <c r="D427" s="135" t="s">
        <v>333</v>
      </c>
      <c r="E427" s="181" t="s">
        <v>526</v>
      </c>
      <c r="F427" s="135" t="s">
        <v>408</v>
      </c>
      <c r="G427" s="135">
        <v>2</v>
      </c>
      <c r="H427" s="174"/>
      <c r="I427" s="174"/>
      <c r="J427" s="174"/>
    </row>
    <row r="428" spans="2:10" ht="12.75" customHeight="1">
      <c r="B428" s="213" t="s">
        <v>527</v>
      </c>
      <c r="C428" s="135" t="s">
        <v>329</v>
      </c>
      <c r="D428" s="135" t="s">
        <v>333</v>
      </c>
      <c r="E428" s="181" t="s">
        <v>528</v>
      </c>
      <c r="F428" s="135"/>
      <c r="G428" s="135"/>
      <c r="H428" s="174">
        <f>H429</f>
        <v>105</v>
      </c>
      <c r="I428" s="174">
        <f>I429</f>
        <v>0</v>
      </c>
      <c r="J428" s="174">
        <f>J429</f>
        <v>0</v>
      </c>
    </row>
    <row r="429" spans="2:10" ht="12.75" customHeight="1">
      <c r="B429" s="188" t="s">
        <v>405</v>
      </c>
      <c r="C429" s="135" t="s">
        <v>329</v>
      </c>
      <c r="D429" s="135" t="s">
        <v>333</v>
      </c>
      <c r="E429" s="181" t="s">
        <v>528</v>
      </c>
      <c r="F429" s="135" t="s">
        <v>406</v>
      </c>
      <c r="G429" s="135"/>
      <c r="H429" s="174">
        <f>H430</f>
        <v>105</v>
      </c>
      <c r="I429" s="174">
        <f>I430</f>
        <v>0</v>
      </c>
      <c r="J429" s="174">
        <f>J430</f>
        <v>0</v>
      </c>
    </row>
    <row r="430" spans="2:10" ht="14.25" customHeight="1">
      <c r="B430" s="188" t="s">
        <v>407</v>
      </c>
      <c r="C430" s="135" t="s">
        <v>329</v>
      </c>
      <c r="D430" s="135" t="s">
        <v>333</v>
      </c>
      <c r="E430" s="181" t="s">
        <v>528</v>
      </c>
      <c r="F430" s="135" t="s">
        <v>408</v>
      </c>
      <c r="G430" s="135"/>
      <c r="H430" s="174">
        <f>H431</f>
        <v>105</v>
      </c>
      <c r="I430" s="174">
        <f>I431</f>
        <v>0</v>
      </c>
      <c r="J430" s="174">
        <f>J431</f>
        <v>0</v>
      </c>
    </row>
    <row r="431" spans="2:10" ht="12.75" customHeight="1">
      <c r="B431" s="185" t="s">
        <v>389</v>
      </c>
      <c r="C431" s="135" t="s">
        <v>329</v>
      </c>
      <c r="D431" s="135" t="s">
        <v>333</v>
      </c>
      <c r="E431" s="181" t="s">
        <v>528</v>
      </c>
      <c r="F431" s="135" t="s">
        <v>408</v>
      </c>
      <c r="G431" s="135" t="s">
        <v>413</v>
      </c>
      <c r="H431" s="174">
        <f>'Прил. 7'!I310+'Прил. 7'!I682</f>
        <v>105</v>
      </c>
      <c r="I431" s="174">
        <f>'Прил. 7'!J310+'Прил. 7'!J682</f>
        <v>0</v>
      </c>
      <c r="J431" s="174">
        <f>'Прил. 7'!K310+'Прил. 7'!K682</f>
        <v>0</v>
      </c>
    </row>
    <row r="432" spans="2:10" ht="12.75" customHeight="1">
      <c r="B432" s="187" t="s">
        <v>477</v>
      </c>
      <c r="C432" s="135" t="s">
        <v>329</v>
      </c>
      <c r="D432" s="135" t="s">
        <v>333</v>
      </c>
      <c r="E432" s="181" t="s">
        <v>528</v>
      </c>
      <c r="F432" s="135" t="s">
        <v>478</v>
      </c>
      <c r="G432" s="135"/>
      <c r="H432" s="174">
        <f>H433</f>
        <v>1000</v>
      </c>
      <c r="I432" s="174">
        <f>I433</f>
        <v>0</v>
      </c>
      <c r="J432" s="174">
        <f>J433</f>
        <v>0</v>
      </c>
    </row>
    <row r="433" spans="2:10" ht="12.75" customHeight="1">
      <c r="B433" s="187" t="s">
        <v>278</v>
      </c>
      <c r="C433" s="135" t="s">
        <v>329</v>
      </c>
      <c r="D433" s="135" t="s">
        <v>333</v>
      </c>
      <c r="E433" s="181" t="s">
        <v>528</v>
      </c>
      <c r="F433" s="135" t="s">
        <v>497</v>
      </c>
      <c r="G433" s="135"/>
      <c r="H433" s="174">
        <f>H434</f>
        <v>1000</v>
      </c>
      <c r="I433" s="174">
        <f>I434</f>
        <v>0</v>
      </c>
      <c r="J433" s="174">
        <f>J434</f>
        <v>0</v>
      </c>
    </row>
    <row r="434" spans="2:10" ht="12.75" customHeight="1">
      <c r="B434" s="185" t="s">
        <v>389</v>
      </c>
      <c r="C434" s="135" t="s">
        <v>329</v>
      </c>
      <c r="D434" s="135" t="s">
        <v>333</v>
      </c>
      <c r="E434" s="181" t="s">
        <v>528</v>
      </c>
      <c r="F434" s="135" t="s">
        <v>497</v>
      </c>
      <c r="G434" s="135" t="s">
        <v>413</v>
      </c>
      <c r="H434" s="174">
        <f>'Прил. 7'!I539</f>
        <v>1000</v>
      </c>
      <c r="I434" s="174">
        <f>'Прил. 7'!J539</f>
        <v>0</v>
      </c>
      <c r="J434" s="174">
        <f>'Прил. 7'!K539</f>
        <v>0</v>
      </c>
    </row>
    <row r="435" spans="2:10" ht="12.75" customHeight="1" hidden="1">
      <c r="B435" s="213" t="s">
        <v>529</v>
      </c>
      <c r="C435" s="135" t="s">
        <v>329</v>
      </c>
      <c r="D435" s="135" t="s">
        <v>333</v>
      </c>
      <c r="E435" s="181" t="s">
        <v>530</v>
      </c>
      <c r="F435" s="135"/>
      <c r="G435" s="135"/>
      <c r="H435" s="174">
        <f>H436</f>
        <v>0</v>
      </c>
      <c r="I435" s="174">
        <f>I436</f>
        <v>0</v>
      </c>
      <c r="J435" s="174">
        <f>J436</f>
        <v>0</v>
      </c>
    </row>
    <row r="436" spans="2:10" ht="14.25" customHeight="1" hidden="1">
      <c r="B436" s="188" t="s">
        <v>405</v>
      </c>
      <c r="C436" s="135" t="s">
        <v>329</v>
      </c>
      <c r="D436" s="135" t="s">
        <v>333</v>
      </c>
      <c r="E436" s="181" t="s">
        <v>530</v>
      </c>
      <c r="F436" s="135" t="s">
        <v>406</v>
      </c>
      <c r="G436" s="135"/>
      <c r="H436" s="174">
        <f>H437</f>
        <v>0</v>
      </c>
      <c r="I436" s="174">
        <f>I437</f>
        <v>0</v>
      </c>
      <c r="J436" s="174">
        <f>J437</f>
        <v>0</v>
      </c>
    </row>
    <row r="437" spans="2:10" ht="12.75" customHeight="1" hidden="1">
      <c r="B437" s="188" t="s">
        <v>407</v>
      </c>
      <c r="C437" s="135" t="s">
        <v>329</v>
      </c>
      <c r="D437" s="135" t="s">
        <v>333</v>
      </c>
      <c r="E437" s="181" t="s">
        <v>530</v>
      </c>
      <c r="F437" s="135" t="s">
        <v>408</v>
      </c>
      <c r="G437" s="135"/>
      <c r="H437" s="174">
        <f>H438</f>
        <v>0</v>
      </c>
      <c r="I437" s="174">
        <f>I438</f>
        <v>0</v>
      </c>
      <c r="J437" s="174">
        <f>J438</f>
        <v>0</v>
      </c>
    </row>
    <row r="438" spans="2:10" ht="12.75" customHeight="1" hidden="1">
      <c r="B438" s="185" t="s">
        <v>389</v>
      </c>
      <c r="C438" s="135" t="s">
        <v>329</v>
      </c>
      <c r="D438" s="135" t="s">
        <v>333</v>
      </c>
      <c r="E438" s="181" t="s">
        <v>530</v>
      </c>
      <c r="F438" s="135" t="s">
        <v>408</v>
      </c>
      <c r="G438" s="135" t="s">
        <v>413</v>
      </c>
      <c r="H438" s="174"/>
      <c r="I438" s="174"/>
      <c r="J438" s="174"/>
    </row>
    <row r="439" spans="2:10" ht="12.75" customHeight="1" hidden="1">
      <c r="B439" s="213" t="s">
        <v>531</v>
      </c>
      <c r="C439" s="135" t="s">
        <v>329</v>
      </c>
      <c r="D439" s="135" t="s">
        <v>333</v>
      </c>
      <c r="E439" s="181" t="s">
        <v>532</v>
      </c>
      <c r="F439" s="135"/>
      <c r="G439" s="135"/>
      <c r="H439" s="174">
        <f>H440</f>
        <v>0</v>
      </c>
      <c r="I439" s="174">
        <f>I440</f>
        <v>0</v>
      </c>
      <c r="J439" s="174">
        <f>J440</f>
        <v>0</v>
      </c>
    </row>
    <row r="440" spans="2:10" ht="12.75" customHeight="1" hidden="1">
      <c r="B440" s="188" t="s">
        <v>405</v>
      </c>
      <c r="C440" s="135" t="s">
        <v>329</v>
      </c>
      <c r="D440" s="135" t="s">
        <v>333</v>
      </c>
      <c r="E440" s="181" t="s">
        <v>532</v>
      </c>
      <c r="F440" s="135" t="s">
        <v>406</v>
      </c>
      <c r="G440" s="135"/>
      <c r="H440" s="174">
        <f>H441</f>
        <v>0</v>
      </c>
      <c r="I440" s="174">
        <f>I441</f>
        <v>0</v>
      </c>
      <c r="J440" s="174">
        <f>J441</f>
        <v>0</v>
      </c>
    </row>
    <row r="441" spans="2:10" ht="12.75" customHeight="1" hidden="1">
      <c r="B441" s="188" t="s">
        <v>407</v>
      </c>
      <c r="C441" s="135" t="s">
        <v>329</v>
      </c>
      <c r="D441" s="135" t="s">
        <v>333</v>
      </c>
      <c r="E441" s="181" t="s">
        <v>532</v>
      </c>
      <c r="F441" s="135" t="s">
        <v>408</v>
      </c>
      <c r="G441" s="135"/>
      <c r="H441" s="174">
        <f>H442</f>
        <v>0</v>
      </c>
      <c r="I441" s="174">
        <f>I442</f>
        <v>0</v>
      </c>
      <c r="J441" s="174">
        <f>J442</f>
        <v>0</v>
      </c>
    </row>
    <row r="442" spans="2:10" ht="12.75" customHeight="1" hidden="1">
      <c r="B442" s="185" t="s">
        <v>389</v>
      </c>
      <c r="C442" s="135" t="s">
        <v>329</v>
      </c>
      <c r="D442" s="135" t="s">
        <v>333</v>
      </c>
      <c r="E442" s="181" t="s">
        <v>532</v>
      </c>
      <c r="F442" s="135" t="s">
        <v>408</v>
      </c>
      <c r="G442" s="135" t="s">
        <v>413</v>
      </c>
      <c r="H442" s="174"/>
      <c r="I442" s="174"/>
      <c r="J442" s="174"/>
    </row>
    <row r="443" spans="2:10" ht="28.5" customHeight="1">
      <c r="B443" s="187" t="s">
        <v>533</v>
      </c>
      <c r="C443" s="135" t="s">
        <v>329</v>
      </c>
      <c r="D443" s="135" t="s">
        <v>333</v>
      </c>
      <c r="E443" s="181" t="s">
        <v>534</v>
      </c>
      <c r="F443" s="135"/>
      <c r="G443" s="135"/>
      <c r="H443" s="174">
        <f>H444</f>
        <v>2078.1</v>
      </c>
      <c r="I443" s="174">
        <f>I444</f>
        <v>25.6</v>
      </c>
      <c r="J443" s="174">
        <f>J444</f>
        <v>0</v>
      </c>
    </row>
    <row r="444" spans="2:10" ht="12.75" customHeight="1">
      <c r="B444" s="188" t="s">
        <v>405</v>
      </c>
      <c r="C444" s="135" t="s">
        <v>329</v>
      </c>
      <c r="D444" s="135" t="s">
        <v>333</v>
      </c>
      <c r="E444" s="181" t="s">
        <v>534</v>
      </c>
      <c r="F444" s="135" t="s">
        <v>406</v>
      </c>
      <c r="G444" s="135"/>
      <c r="H444" s="174">
        <f>H445</f>
        <v>2078.1</v>
      </c>
      <c r="I444" s="174">
        <f>I445</f>
        <v>25.6</v>
      </c>
      <c r="J444" s="174">
        <f>J445</f>
        <v>0</v>
      </c>
    </row>
    <row r="445" spans="2:10" ht="12.75" customHeight="1">
      <c r="B445" s="188" t="s">
        <v>407</v>
      </c>
      <c r="C445" s="135" t="s">
        <v>329</v>
      </c>
      <c r="D445" s="135" t="s">
        <v>333</v>
      </c>
      <c r="E445" s="181" t="s">
        <v>534</v>
      </c>
      <c r="F445" s="135" t="s">
        <v>408</v>
      </c>
      <c r="G445" s="135"/>
      <c r="H445" s="174">
        <f>H446</f>
        <v>2078.1</v>
      </c>
      <c r="I445" s="174">
        <f>I446</f>
        <v>25.6</v>
      </c>
      <c r="J445" s="174">
        <f>J446</f>
        <v>0</v>
      </c>
    </row>
    <row r="446" spans="2:10" ht="12.75" customHeight="1">
      <c r="B446" s="185" t="s">
        <v>389</v>
      </c>
      <c r="C446" s="135" t="s">
        <v>329</v>
      </c>
      <c r="D446" s="135" t="s">
        <v>333</v>
      </c>
      <c r="E446" s="181" t="s">
        <v>534</v>
      </c>
      <c r="F446" s="135" t="s">
        <v>408</v>
      </c>
      <c r="G446" s="135" t="s">
        <v>413</v>
      </c>
      <c r="H446" s="174">
        <f>'Прил. 7'!I75</f>
        <v>2078.1</v>
      </c>
      <c r="I446" s="174">
        <f>'Прил. 7'!J75</f>
        <v>25.6</v>
      </c>
      <c r="J446" s="174">
        <f>'Прил. 7'!K75</f>
        <v>0</v>
      </c>
    </row>
    <row r="447" spans="2:10" ht="28.5">
      <c r="B447" s="225" t="s">
        <v>535</v>
      </c>
      <c r="C447" s="207" t="s">
        <v>329</v>
      </c>
      <c r="D447" s="207" t="s">
        <v>333</v>
      </c>
      <c r="E447" s="255" t="s">
        <v>536</v>
      </c>
      <c r="F447" s="256"/>
      <c r="G447" s="207"/>
      <c r="H447" s="197">
        <f>H448</f>
        <v>20010.9</v>
      </c>
      <c r="I447" s="197">
        <f>I448</f>
        <v>0</v>
      </c>
      <c r="J447" s="197">
        <f>J448</f>
        <v>0</v>
      </c>
    </row>
    <row r="448" spans="2:10" ht="12.75" customHeight="1">
      <c r="B448" s="257" t="s">
        <v>537</v>
      </c>
      <c r="C448" s="207" t="s">
        <v>329</v>
      </c>
      <c r="D448" s="207" t="s">
        <v>333</v>
      </c>
      <c r="E448" s="255" t="s">
        <v>536</v>
      </c>
      <c r="F448" s="256" t="s">
        <v>512</v>
      </c>
      <c r="G448" s="207"/>
      <c r="H448" s="197">
        <f>H449</f>
        <v>20010.9</v>
      </c>
      <c r="I448" s="197">
        <f>I449</f>
        <v>0</v>
      </c>
      <c r="J448" s="197">
        <f>J449</f>
        <v>0</v>
      </c>
    </row>
    <row r="449" spans="2:10" ht="12.75" customHeight="1">
      <c r="B449" s="257" t="s">
        <v>513</v>
      </c>
      <c r="C449" s="207" t="s">
        <v>329</v>
      </c>
      <c r="D449" s="207" t="s">
        <v>333</v>
      </c>
      <c r="E449" s="255" t="s">
        <v>536</v>
      </c>
      <c r="F449" s="256" t="s">
        <v>514</v>
      </c>
      <c r="G449" s="207"/>
      <c r="H449" s="197">
        <f>H450+H451</f>
        <v>20010.9</v>
      </c>
      <c r="I449" s="197">
        <f>I450+I451</f>
        <v>0</v>
      </c>
      <c r="J449" s="197">
        <f>J450+J451</f>
        <v>0</v>
      </c>
    </row>
    <row r="450" spans="2:10" ht="12.75" customHeight="1">
      <c r="B450" s="258" t="s">
        <v>389</v>
      </c>
      <c r="C450" s="207" t="s">
        <v>329</v>
      </c>
      <c r="D450" s="207" t="s">
        <v>333</v>
      </c>
      <c r="E450" s="255" t="s">
        <v>538</v>
      </c>
      <c r="F450" s="256" t="s">
        <v>514</v>
      </c>
      <c r="G450" s="207" t="s">
        <v>413</v>
      </c>
      <c r="H450" s="197">
        <f>'Прил. 7'!I322</f>
        <v>1294.9</v>
      </c>
      <c r="I450" s="197">
        <f>'Прил. 7'!J322</f>
        <v>0</v>
      </c>
      <c r="J450" s="197">
        <f>'Прил. 7'!K322</f>
        <v>0</v>
      </c>
    </row>
    <row r="451" spans="2:10" ht="12.75" customHeight="1">
      <c r="B451" s="259" t="s">
        <v>390</v>
      </c>
      <c r="C451" s="207" t="s">
        <v>329</v>
      </c>
      <c r="D451" s="207" t="s">
        <v>333</v>
      </c>
      <c r="E451" s="181" t="s">
        <v>539</v>
      </c>
      <c r="F451" s="260" t="s">
        <v>514</v>
      </c>
      <c r="G451" s="207" t="s">
        <v>451</v>
      </c>
      <c r="H451" s="197">
        <f>'Прил. 7'!I323</f>
        <v>18716</v>
      </c>
      <c r="I451" s="197">
        <f>'Прил. 7'!J323</f>
        <v>0</v>
      </c>
      <c r="J451" s="197">
        <f>'Прил. 7'!K323</f>
        <v>0</v>
      </c>
    </row>
    <row r="452" spans="2:10" ht="12.75" customHeight="1">
      <c r="B452" s="187" t="s">
        <v>393</v>
      </c>
      <c r="C452" s="135" t="s">
        <v>329</v>
      </c>
      <c r="D452" s="135" t="s">
        <v>333</v>
      </c>
      <c r="E452" s="211" t="s">
        <v>394</v>
      </c>
      <c r="F452" s="135"/>
      <c r="G452" s="135"/>
      <c r="H452" s="224">
        <f>H453</f>
        <v>0</v>
      </c>
      <c r="I452" s="174">
        <f>I453</f>
        <v>0</v>
      </c>
      <c r="J452" s="174">
        <f>J453</f>
        <v>0</v>
      </c>
    </row>
    <row r="453" spans="2:10" ht="28.5" customHeight="1" hidden="1">
      <c r="B453" s="187" t="s">
        <v>460</v>
      </c>
      <c r="C453" s="135" t="s">
        <v>329</v>
      </c>
      <c r="D453" s="135" t="s">
        <v>333</v>
      </c>
      <c r="E453" s="211" t="s">
        <v>461</v>
      </c>
      <c r="F453" s="135"/>
      <c r="G453" s="135"/>
      <c r="H453" s="174">
        <f>H454</f>
        <v>0</v>
      </c>
      <c r="I453" s="174">
        <f>I454</f>
        <v>0</v>
      </c>
      <c r="J453" s="174">
        <f>J454</f>
        <v>0</v>
      </c>
    </row>
    <row r="454" spans="2:10" ht="12.75" customHeight="1" hidden="1">
      <c r="B454" s="188" t="s">
        <v>405</v>
      </c>
      <c r="C454" s="135" t="s">
        <v>329</v>
      </c>
      <c r="D454" s="135" t="s">
        <v>333</v>
      </c>
      <c r="E454" s="211" t="s">
        <v>461</v>
      </c>
      <c r="F454" s="135" t="s">
        <v>406</v>
      </c>
      <c r="G454" s="135"/>
      <c r="H454" s="174">
        <f>H455</f>
        <v>0</v>
      </c>
      <c r="I454" s="174">
        <f>I455</f>
        <v>0</v>
      </c>
      <c r="J454" s="174">
        <f>J455</f>
        <v>0</v>
      </c>
    </row>
    <row r="455" spans="2:10" ht="12.75" customHeight="1" hidden="1">
      <c r="B455" s="188" t="s">
        <v>407</v>
      </c>
      <c r="C455" s="135" t="s">
        <v>329</v>
      </c>
      <c r="D455" s="135" t="s">
        <v>333</v>
      </c>
      <c r="E455" s="211" t="s">
        <v>461</v>
      </c>
      <c r="F455" s="135" t="s">
        <v>408</v>
      </c>
      <c r="G455" s="135"/>
      <c r="H455" s="174">
        <f>H456</f>
        <v>0</v>
      </c>
      <c r="I455" s="174">
        <f>I456</f>
        <v>0</v>
      </c>
      <c r="J455" s="174">
        <f>J456</f>
        <v>0</v>
      </c>
    </row>
    <row r="456" spans="2:10" ht="12.75" customHeight="1" hidden="1">
      <c r="B456" s="185" t="s">
        <v>389</v>
      </c>
      <c r="C456" s="135" t="s">
        <v>329</v>
      </c>
      <c r="D456" s="135" t="s">
        <v>333</v>
      </c>
      <c r="E456" s="211" t="s">
        <v>461</v>
      </c>
      <c r="F456" s="135" t="s">
        <v>408</v>
      </c>
      <c r="G456" s="135" t="s">
        <v>413</v>
      </c>
      <c r="H456" s="174">
        <f>'Прил. 7'!I696</f>
        <v>0</v>
      </c>
      <c r="I456" s="174">
        <f>'Прил. 7'!J696</f>
        <v>0</v>
      </c>
      <c r="J456" s="174">
        <f>'Прил. 7'!K696</f>
        <v>0</v>
      </c>
    </row>
    <row r="457" spans="2:12" ht="26.25" customHeight="1">
      <c r="B457" s="185" t="s">
        <v>540</v>
      </c>
      <c r="C457" s="135" t="s">
        <v>329</v>
      </c>
      <c r="D457" s="135" t="s">
        <v>333</v>
      </c>
      <c r="E457" s="181" t="s">
        <v>541</v>
      </c>
      <c r="F457" s="135"/>
      <c r="G457" s="135"/>
      <c r="H457" s="174">
        <f>H458</f>
        <v>203</v>
      </c>
      <c r="I457" s="174">
        <f>I458</f>
        <v>0</v>
      </c>
      <c r="J457" s="174">
        <f>J458</f>
        <v>0</v>
      </c>
      <c r="L457" s="244"/>
    </row>
    <row r="458" spans="2:10" ht="15.75" customHeight="1">
      <c r="B458" s="178" t="s">
        <v>477</v>
      </c>
      <c r="C458" s="135" t="s">
        <v>329</v>
      </c>
      <c r="D458" s="135" t="s">
        <v>333</v>
      </c>
      <c r="E458" s="181" t="s">
        <v>541</v>
      </c>
      <c r="F458" s="135" t="s">
        <v>478</v>
      </c>
      <c r="G458" s="135"/>
      <c r="H458" s="174">
        <f>H459</f>
        <v>203</v>
      </c>
      <c r="I458" s="174">
        <f>I459</f>
        <v>0</v>
      </c>
      <c r="J458" s="174">
        <f>J459</f>
        <v>0</v>
      </c>
    </row>
    <row r="459" spans="2:10" ht="14.25" customHeight="1">
      <c r="B459" s="185" t="s">
        <v>278</v>
      </c>
      <c r="C459" s="135" t="s">
        <v>329</v>
      </c>
      <c r="D459" s="135" t="s">
        <v>333</v>
      </c>
      <c r="E459" s="181" t="s">
        <v>541</v>
      </c>
      <c r="F459" s="135" t="s">
        <v>497</v>
      </c>
      <c r="G459" s="135"/>
      <c r="H459" s="174">
        <f>H460</f>
        <v>203</v>
      </c>
      <c r="I459" s="174">
        <f>I460</f>
        <v>0</v>
      </c>
      <c r="J459" s="174">
        <f>J460</f>
        <v>0</v>
      </c>
    </row>
    <row r="460" spans="2:10" ht="15.75" customHeight="1">
      <c r="B460" s="188" t="s">
        <v>390</v>
      </c>
      <c r="C460" s="135" t="s">
        <v>329</v>
      </c>
      <c r="D460" s="135" t="s">
        <v>333</v>
      </c>
      <c r="E460" s="181" t="s">
        <v>541</v>
      </c>
      <c r="F460" s="135" t="s">
        <v>497</v>
      </c>
      <c r="G460" s="135" t="s">
        <v>451</v>
      </c>
      <c r="H460" s="174">
        <f>'Прил. 7'!I551</f>
        <v>203</v>
      </c>
      <c r="I460" s="174">
        <f>'Прил. 7'!J551</f>
        <v>0</v>
      </c>
      <c r="J460" s="174">
        <f>'Прил. 7'!K551</f>
        <v>0</v>
      </c>
    </row>
    <row r="461" spans="2:10" ht="15.75" customHeight="1" hidden="1">
      <c r="B461" s="187" t="s">
        <v>542</v>
      </c>
      <c r="C461" s="135" t="s">
        <v>329</v>
      </c>
      <c r="D461" s="135" t="s">
        <v>333</v>
      </c>
      <c r="E461" s="135" t="s">
        <v>543</v>
      </c>
      <c r="F461" s="135"/>
      <c r="G461" s="135"/>
      <c r="H461" s="136">
        <f>H462</f>
        <v>0</v>
      </c>
      <c r="I461" s="174"/>
      <c r="J461" s="174"/>
    </row>
    <row r="462" spans="2:10" ht="28.5" customHeight="1" hidden="1">
      <c r="B462" s="187" t="s">
        <v>533</v>
      </c>
      <c r="C462" s="135" t="s">
        <v>329</v>
      </c>
      <c r="D462" s="135" t="s">
        <v>333</v>
      </c>
      <c r="E462" s="135" t="s">
        <v>543</v>
      </c>
      <c r="F462" s="135"/>
      <c r="G462" s="135"/>
      <c r="H462" s="136">
        <f>H463</f>
        <v>0</v>
      </c>
      <c r="I462" s="174"/>
      <c r="J462" s="174"/>
    </row>
    <row r="463" spans="2:10" ht="15.75" customHeight="1" hidden="1">
      <c r="B463" s="188" t="s">
        <v>405</v>
      </c>
      <c r="C463" s="135" t="s">
        <v>329</v>
      </c>
      <c r="D463" s="135" t="s">
        <v>333</v>
      </c>
      <c r="E463" s="135" t="s">
        <v>543</v>
      </c>
      <c r="F463" s="135" t="s">
        <v>406</v>
      </c>
      <c r="G463" s="135"/>
      <c r="H463" s="136">
        <f>H464</f>
        <v>0</v>
      </c>
      <c r="I463" s="174"/>
      <c r="J463" s="174"/>
    </row>
    <row r="464" spans="2:10" ht="15.75" customHeight="1" hidden="1">
      <c r="B464" s="188" t="s">
        <v>407</v>
      </c>
      <c r="C464" s="135" t="s">
        <v>329</v>
      </c>
      <c r="D464" s="135" t="s">
        <v>333</v>
      </c>
      <c r="E464" s="135" t="s">
        <v>543</v>
      </c>
      <c r="F464" s="135" t="s">
        <v>408</v>
      </c>
      <c r="G464" s="135"/>
      <c r="H464" s="136">
        <f>H465</f>
        <v>0</v>
      </c>
      <c r="I464" s="174"/>
      <c r="J464" s="174"/>
    </row>
    <row r="465" spans="2:10" ht="15.75" customHeight="1" hidden="1">
      <c r="B465" s="185" t="s">
        <v>389</v>
      </c>
      <c r="C465" s="135" t="s">
        <v>329</v>
      </c>
      <c r="D465" s="135" t="s">
        <v>333</v>
      </c>
      <c r="E465" s="135" t="s">
        <v>543</v>
      </c>
      <c r="F465" s="135" t="s">
        <v>408</v>
      </c>
      <c r="G465" s="135" t="s">
        <v>413</v>
      </c>
      <c r="H465" s="136"/>
      <c r="I465" s="174"/>
      <c r="J465" s="174"/>
    </row>
    <row r="466" spans="2:10" ht="12.75" customHeight="1">
      <c r="B466" s="261" t="s">
        <v>334</v>
      </c>
      <c r="C466" s="177" t="s">
        <v>329</v>
      </c>
      <c r="D466" s="177" t="s">
        <v>335</v>
      </c>
      <c r="E466" s="211"/>
      <c r="F466" s="135"/>
      <c r="G466" s="135"/>
      <c r="H466" s="262">
        <f>H512+H517+H481+H503+H524+H467+H498</f>
        <v>4458.5</v>
      </c>
      <c r="I466" s="262">
        <f>I512+I517+I481+I503+I524+I467+I498</f>
        <v>0</v>
      </c>
      <c r="J466" s="262">
        <f>J512+J517+J481+J503+J524+J467+J498</f>
        <v>0</v>
      </c>
    </row>
    <row r="467" spans="2:10" ht="28.5" customHeight="1">
      <c r="B467" s="263" t="s">
        <v>544</v>
      </c>
      <c r="C467" s="133" t="s">
        <v>329</v>
      </c>
      <c r="D467" s="133" t="s">
        <v>335</v>
      </c>
      <c r="E467" s="11" t="s">
        <v>545</v>
      </c>
      <c r="F467" s="133"/>
      <c r="G467" s="133"/>
      <c r="H467" s="173">
        <f>H468</f>
        <v>963.6</v>
      </c>
      <c r="I467" s="173">
        <f>I468</f>
        <v>0</v>
      </c>
      <c r="J467" s="173">
        <f>J468</f>
        <v>0</v>
      </c>
    </row>
    <row r="468" spans="2:10" ht="12.75" customHeight="1">
      <c r="B468" s="221" t="s">
        <v>546</v>
      </c>
      <c r="C468" s="135" t="s">
        <v>329</v>
      </c>
      <c r="D468" s="135" t="s">
        <v>335</v>
      </c>
      <c r="E468" s="41" t="s">
        <v>547</v>
      </c>
      <c r="F468" s="135"/>
      <c r="G468" s="135"/>
      <c r="H468" s="174">
        <f>H469+H475</f>
        <v>963.6</v>
      </c>
      <c r="I468" s="174">
        <f>I469+I475</f>
        <v>0</v>
      </c>
      <c r="J468" s="174">
        <f>J469+J475</f>
        <v>0</v>
      </c>
    </row>
    <row r="469" spans="2:10" ht="12.75" customHeight="1">
      <c r="B469" s="185" t="s">
        <v>548</v>
      </c>
      <c r="C469" s="135" t="s">
        <v>329</v>
      </c>
      <c r="D469" s="135" t="s">
        <v>335</v>
      </c>
      <c r="E469" s="41" t="s">
        <v>549</v>
      </c>
      <c r="F469" s="135"/>
      <c r="G469" s="135"/>
      <c r="H469" s="174">
        <f>H470</f>
        <v>2.8</v>
      </c>
      <c r="I469" s="174">
        <f>I470</f>
        <v>0</v>
      </c>
      <c r="J469" s="174">
        <f>J470</f>
        <v>0</v>
      </c>
    </row>
    <row r="470" spans="2:10" ht="12.75" customHeight="1">
      <c r="B470" s="188" t="s">
        <v>405</v>
      </c>
      <c r="C470" s="135" t="s">
        <v>329</v>
      </c>
      <c r="D470" s="135" t="s">
        <v>335</v>
      </c>
      <c r="E470" s="41" t="s">
        <v>549</v>
      </c>
      <c r="F470" s="135" t="s">
        <v>406</v>
      </c>
      <c r="G470" s="135"/>
      <c r="H470" s="174">
        <f>H471</f>
        <v>2.8</v>
      </c>
      <c r="I470" s="174">
        <f>I471</f>
        <v>0</v>
      </c>
      <c r="J470" s="174">
        <f>J471</f>
        <v>0</v>
      </c>
    </row>
    <row r="471" spans="2:10" ht="12.75" customHeight="1">
      <c r="B471" s="188" t="s">
        <v>407</v>
      </c>
      <c r="C471" s="135" t="s">
        <v>329</v>
      </c>
      <c r="D471" s="135" t="s">
        <v>335</v>
      </c>
      <c r="E471" s="41" t="s">
        <v>549</v>
      </c>
      <c r="F471" s="135" t="s">
        <v>408</v>
      </c>
      <c r="G471" s="135"/>
      <c r="H471" s="174">
        <f>H472+H473+H474</f>
        <v>2.8</v>
      </c>
      <c r="I471" s="174">
        <f>I472+I473+I474</f>
        <v>0</v>
      </c>
      <c r="J471" s="174">
        <f>J472+J473+J474</f>
        <v>0</v>
      </c>
    </row>
    <row r="472" spans="2:10" ht="12.75" customHeight="1">
      <c r="B472" s="185" t="s">
        <v>389</v>
      </c>
      <c r="C472" s="135" t="s">
        <v>329</v>
      </c>
      <c r="D472" s="135" t="s">
        <v>335</v>
      </c>
      <c r="E472" s="41" t="s">
        <v>549</v>
      </c>
      <c r="F472" s="135" t="s">
        <v>408</v>
      </c>
      <c r="G472" s="135" t="s">
        <v>413</v>
      </c>
      <c r="H472" s="174">
        <f>'Прил. 7'!I352</f>
        <v>2.8</v>
      </c>
      <c r="I472" s="174">
        <f>'Прил. 7'!J352</f>
        <v>0</v>
      </c>
      <c r="J472" s="174">
        <f>'Прил. 7'!K352</f>
        <v>0</v>
      </c>
    </row>
    <row r="473" spans="2:10" ht="12.75" customHeight="1" hidden="1">
      <c r="B473" s="185" t="s">
        <v>390</v>
      </c>
      <c r="C473" s="135" t="s">
        <v>329</v>
      </c>
      <c r="D473" s="135" t="s">
        <v>335</v>
      </c>
      <c r="E473" s="41" t="s">
        <v>549</v>
      </c>
      <c r="F473" s="135" t="s">
        <v>408</v>
      </c>
      <c r="G473" s="135" t="s">
        <v>451</v>
      </c>
      <c r="H473" s="174">
        <f>'Прил. 7'!I353</f>
        <v>0</v>
      </c>
      <c r="I473" s="174">
        <f>'Прил. 7'!J353</f>
        <v>0</v>
      </c>
      <c r="J473" s="174">
        <f>'Прил. 7'!K353</f>
        <v>0</v>
      </c>
    </row>
    <row r="474" spans="2:10" ht="12.75" customHeight="1" hidden="1">
      <c r="B474" s="185" t="s">
        <v>391</v>
      </c>
      <c r="C474" s="135" t="s">
        <v>329</v>
      </c>
      <c r="D474" s="135" t="s">
        <v>335</v>
      </c>
      <c r="E474" s="41" t="s">
        <v>549</v>
      </c>
      <c r="F474" s="135" t="s">
        <v>408</v>
      </c>
      <c r="G474" s="135" t="s">
        <v>423</v>
      </c>
      <c r="H474" s="174">
        <f>'Прил. 7'!I354</f>
        <v>0</v>
      </c>
      <c r="I474" s="174">
        <f>'Прил. 7'!J354</f>
        <v>0</v>
      </c>
      <c r="J474" s="174">
        <f>'Прил. 7'!K354</f>
        <v>0</v>
      </c>
    </row>
    <row r="475" spans="2:10" ht="12.75" customHeight="1">
      <c r="B475" s="185" t="s">
        <v>550</v>
      </c>
      <c r="C475" s="135" t="s">
        <v>329</v>
      </c>
      <c r="D475" s="135" t="s">
        <v>335</v>
      </c>
      <c r="E475" s="41" t="s">
        <v>551</v>
      </c>
      <c r="F475" s="135"/>
      <c r="G475" s="135"/>
      <c r="H475" s="174">
        <f>H476</f>
        <v>960.8000000000001</v>
      </c>
      <c r="I475" s="174">
        <f>I476</f>
        <v>0</v>
      </c>
      <c r="J475" s="174">
        <f>J476</f>
        <v>0</v>
      </c>
    </row>
    <row r="476" spans="2:10" ht="12.75" customHeight="1">
      <c r="B476" s="188" t="s">
        <v>405</v>
      </c>
      <c r="C476" s="135" t="s">
        <v>329</v>
      </c>
      <c r="D476" s="135" t="s">
        <v>335</v>
      </c>
      <c r="E476" s="41" t="s">
        <v>551</v>
      </c>
      <c r="F476" s="135" t="s">
        <v>406</v>
      </c>
      <c r="G476" s="135"/>
      <c r="H476" s="174">
        <f>H477</f>
        <v>960.8000000000001</v>
      </c>
      <c r="I476" s="174">
        <f>I477</f>
        <v>0</v>
      </c>
      <c r="J476" s="174">
        <f>J477</f>
        <v>0</v>
      </c>
    </row>
    <row r="477" spans="2:10" ht="12.75" customHeight="1">
      <c r="B477" s="188" t="s">
        <v>407</v>
      </c>
      <c r="C477" s="135" t="s">
        <v>329</v>
      </c>
      <c r="D477" s="135" t="s">
        <v>335</v>
      </c>
      <c r="E477" s="41" t="s">
        <v>551</v>
      </c>
      <c r="F477" s="135" t="s">
        <v>408</v>
      </c>
      <c r="G477" s="135"/>
      <c r="H477" s="174">
        <f>H478+H479+H480</f>
        <v>960.8000000000001</v>
      </c>
      <c r="I477" s="174">
        <f>I478+I479+I480</f>
        <v>0</v>
      </c>
      <c r="J477" s="174">
        <f>J478+J479+J480</f>
        <v>0</v>
      </c>
    </row>
    <row r="478" spans="2:10" ht="12.75" customHeight="1">
      <c r="B478" s="185" t="s">
        <v>389</v>
      </c>
      <c r="C478" s="135" t="s">
        <v>329</v>
      </c>
      <c r="D478" s="135" t="s">
        <v>335</v>
      </c>
      <c r="E478" s="41" t="s">
        <v>551</v>
      </c>
      <c r="F478" s="135" t="s">
        <v>408</v>
      </c>
      <c r="G478" s="135" t="s">
        <v>413</v>
      </c>
      <c r="H478" s="174">
        <f>'Прил. 7'!I358</f>
        <v>9.6</v>
      </c>
      <c r="I478" s="174">
        <f>'Прил. 7'!J358</f>
        <v>0</v>
      </c>
      <c r="J478" s="174">
        <f>'Прил. 7'!K358</f>
        <v>0</v>
      </c>
    </row>
    <row r="479" spans="2:10" ht="12.75" customHeight="1">
      <c r="B479" s="185" t="s">
        <v>390</v>
      </c>
      <c r="C479" s="135" t="s">
        <v>329</v>
      </c>
      <c r="D479" s="135" t="s">
        <v>335</v>
      </c>
      <c r="E479" s="41" t="s">
        <v>551</v>
      </c>
      <c r="F479" s="135" t="s">
        <v>408</v>
      </c>
      <c r="G479" s="135" t="s">
        <v>451</v>
      </c>
      <c r="H479" s="174">
        <f>'Прил. 7'!I359</f>
        <v>9.5</v>
      </c>
      <c r="I479" s="174">
        <f>'Прил. 7'!J359</f>
        <v>0</v>
      </c>
      <c r="J479" s="174">
        <f>'Прил. 7'!K359</f>
        <v>0</v>
      </c>
    </row>
    <row r="480" spans="2:10" ht="12.75" customHeight="1">
      <c r="B480" s="185" t="s">
        <v>391</v>
      </c>
      <c r="C480" s="135" t="s">
        <v>329</v>
      </c>
      <c r="D480" s="135" t="s">
        <v>335</v>
      </c>
      <c r="E480" s="41" t="s">
        <v>551</v>
      </c>
      <c r="F480" s="135" t="s">
        <v>408</v>
      </c>
      <c r="G480" s="135" t="s">
        <v>423</v>
      </c>
      <c r="H480" s="174">
        <f>'Прил. 7'!I360</f>
        <v>941.7</v>
      </c>
      <c r="I480" s="174">
        <f>'Прил. 7'!J360</f>
        <v>0</v>
      </c>
      <c r="J480" s="174">
        <f>'Прил. 7'!K360</f>
        <v>0</v>
      </c>
    </row>
    <row r="481" spans="2:12" ht="28.5" customHeight="1">
      <c r="B481" s="264" t="s">
        <v>552</v>
      </c>
      <c r="C481" s="133" t="s">
        <v>329</v>
      </c>
      <c r="D481" s="133" t="s">
        <v>335</v>
      </c>
      <c r="E481" s="11" t="s">
        <v>553</v>
      </c>
      <c r="F481" s="133"/>
      <c r="G481" s="133"/>
      <c r="H481" s="131">
        <f>H493+H486+H482</f>
        <v>1494.7</v>
      </c>
      <c r="I481" s="173">
        <v>0</v>
      </c>
      <c r="J481" s="173">
        <v>0</v>
      </c>
      <c r="L481" s="244"/>
    </row>
    <row r="482" spans="2:10" ht="15.75" customHeight="1" hidden="1">
      <c r="B482" s="213" t="s">
        <v>417</v>
      </c>
      <c r="C482" s="135" t="s">
        <v>329</v>
      </c>
      <c r="D482" s="135" t="s">
        <v>335</v>
      </c>
      <c r="E482" s="41" t="s">
        <v>554</v>
      </c>
      <c r="F482" s="135"/>
      <c r="G482" s="135"/>
      <c r="H482" s="136">
        <f>H483</f>
        <v>0</v>
      </c>
      <c r="I482" s="136">
        <f>I483</f>
        <v>0</v>
      </c>
      <c r="J482" s="136">
        <f>J483</f>
        <v>0</v>
      </c>
    </row>
    <row r="483" spans="2:10" ht="15.75" customHeight="1" hidden="1">
      <c r="B483" s="188" t="s">
        <v>405</v>
      </c>
      <c r="C483" s="135" t="s">
        <v>329</v>
      </c>
      <c r="D483" s="135" t="s">
        <v>335</v>
      </c>
      <c r="E483" s="41" t="s">
        <v>554</v>
      </c>
      <c r="F483" s="135" t="s">
        <v>406</v>
      </c>
      <c r="G483" s="135"/>
      <c r="H483" s="136">
        <f>H484</f>
        <v>0</v>
      </c>
      <c r="I483" s="136">
        <f>I484</f>
        <v>0</v>
      </c>
      <c r="J483" s="136">
        <f>J484</f>
        <v>0</v>
      </c>
    </row>
    <row r="484" spans="2:10" ht="15.75" customHeight="1" hidden="1">
      <c r="B484" s="188" t="s">
        <v>407</v>
      </c>
      <c r="C484" s="135" t="s">
        <v>329</v>
      </c>
      <c r="D484" s="135" t="s">
        <v>335</v>
      </c>
      <c r="E484" s="41" t="s">
        <v>554</v>
      </c>
      <c r="F484" s="135" t="s">
        <v>408</v>
      </c>
      <c r="G484" s="135"/>
      <c r="H484" s="136">
        <f>H485</f>
        <v>0</v>
      </c>
      <c r="I484" s="136">
        <f>I485</f>
        <v>0</v>
      </c>
      <c r="J484" s="136">
        <f>J485</f>
        <v>0</v>
      </c>
    </row>
    <row r="485" spans="2:10" ht="15.75" customHeight="1" hidden="1">
      <c r="B485" s="185" t="s">
        <v>390</v>
      </c>
      <c r="C485" s="135" t="s">
        <v>329</v>
      </c>
      <c r="D485" s="135" t="s">
        <v>335</v>
      </c>
      <c r="E485" s="41" t="s">
        <v>554</v>
      </c>
      <c r="F485" s="135" t="s">
        <v>408</v>
      </c>
      <c r="G485" s="135" t="s">
        <v>451</v>
      </c>
      <c r="H485" s="136">
        <f>'Прил. 7'!I329</f>
        <v>0</v>
      </c>
      <c r="I485" s="136">
        <f>'Прил. 7'!J329</f>
        <v>0</v>
      </c>
      <c r="J485" s="136">
        <f>'Прил. 7'!K329</f>
        <v>0</v>
      </c>
    </row>
    <row r="486" spans="2:10" ht="15.75" customHeight="1">
      <c r="B486" s="213" t="s">
        <v>417</v>
      </c>
      <c r="C486" s="135" t="s">
        <v>329</v>
      </c>
      <c r="D486" s="135" t="s">
        <v>335</v>
      </c>
      <c r="E486" s="41" t="s">
        <v>553</v>
      </c>
      <c r="F486" s="135"/>
      <c r="G486" s="135"/>
      <c r="H486" s="136">
        <f>H487+H490</f>
        <v>1494.7</v>
      </c>
      <c r="I486" s="136">
        <f>I487+I490</f>
        <v>0</v>
      </c>
      <c r="J486" s="136">
        <f>J487+J490</f>
        <v>0</v>
      </c>
    </row>
    <row r="487" spans="2:10" ht="15.75" customHeight="1">
      <c r="B487" s="188" t="s">
        <v>405</v>
      </c>
      <c r="C487" s="135" t="s">
        <v>329</v>
      </c>
      <c r="D487" s="135" t="s">
        <v>335</v>
      </c>
      <c r="E487" s="41" t="s">
        <v>553</v>
      </c>
      <c r="F487" s="135" t="s">
        <v>406</v>
      </c>
      <c r="G487" s="135"/>
      <c r="H487" s="136">
        <f>H488</f>
        <v>1494.7</v>
      </c>
      <c r="I487" s="136">
        <f>I488</f>
        <v>0</v>
      </c>
      <c r="J487" s="136">
        <f>J488</f>
        <v>0</v>
      </c>
    </row>
    <row r="488" spans="2:10" ht="15.75" customHeight="1">
      <c r="B488" s="188" t="s">
        <v>407</v>
      </c>
      <c r="C488" s="135" t="s">
        <v>329</v>
      </c>
      <c r="D488" s="135" t="s">
        <v>335</v>
      </c>
      <c r="E488" s="41" t="s">
        <v>553</v>
      </c>
      <c r="F488" s="135" t="s">
        <v>408</v>
      </c>
      <c r="G488" s="135"/>
      <c r="H488" s="136">
        <f>H489</f>
        <v>1494.7</v>
      </c>
      <c r="I488" s="136">
        <f>I489</f>
        <v>0</v>
      </c>
      <c r="J488" s="136">
        <f>J489</f>
        <v>0</v>
      </c>
    </row>
    <row r="489" spans="2:10" ht="15.75" customHeight="1">
      <c r="B489" s="185" t="s">
        <v>389</v>
      </c>
      <c r="C489" s="135" t="s">
        <v>329</v>
      </c>
      <c r="D489" s="135" t="s">
        <v>335</v>
      </c>
      <c r="E489" s="41" t="s">
        <v>553</v>
      </c>
      <c r="F489" s="135" t="s">
        <v>408</v>
      </c>
      <c r="G489" s="135" t="s">
        <v>413</v>
      </c>
      <c r="H489" s="136">
        <f>'Прил. 7'!I333+'Прил. 7'!I720</f>
        <v>1494.7</v>
      </c>
      <c r="I489" s="136">
        <f>'Прил. 7'!J333+'Прил. 7'!J720</f>
        <v>0</v>
      </c>
      <c r="J489" s="136">
        <f>'Прил. 7'!K333+'Прил. 7'!K720</f>
        <v>0</v>
      </c>
    </row>
    <row r="490" spans="2:10" ht="15.75" customHeight="1" hidden="1">
      <c r="B490" s="188" t="s">
        <v>409</v>
      </c>
      <c r="C490" s="135" t="s">
        <v>329</v>
      </c>
      <c r="D490" s="135" t="s">
        <v>335</v>
      </c>
      <c r="E490" s="41" t="s">
        <v>553</v>
      </c>
      <c r="F490" s="135" t="s">
        <v>410</v>
      </c>
      <c r="G490" s="135"/>
      <c r="H490" s="136">
        <f>H491</f>
        <v>0</v>
      </c>
      <c r="I490" s="136">
        <f>I491</f>
        <v>0</v>
      </c>
      <c r="J490" s="136">
        <f>J491</f>
        <v>0</v>
      </c>
    </row>
    <row r="491" spans="2:10" ht="15.75" customHeight="1" hidden="1">
      <c r="B491" s="223" t="s">
        <v>463</v>
      </c>
      <c r="C491" s="135" t="s">
        <v>329</v>
      </c>
      <c r="D491" s="135" t="s">
        <v>335</v>
      </c>
      <c r="E491" s="41" t="s">
        <v>553</v>
      </c>
      <c r="F491" s="135" t="s">
        <v>464</v>
      </c>
      <c r="G491" s="135"/>
      <c r="H491" s="136">
        <f>H492</f>
        <v>0</v>
      </c>
      <c r="I491" s="136">
        <f>I492</f>
        <v>0</v>
      </c>
      <c r="J491" s="136">
        <f>J492</f>
        <v>0</v>
      </c>
    </row>
    <row r="492" spans="2:10" ht="15.75" customHeight="1" hidden="1">
      <c r="B492" s="185" t="s">
        <v>389</v>
      </c>
      <c r="C492" s="135" t="s">
        <v>329</v>
      </c>
      <c r="D492" s="135" t="s">
        <v>335</v>
      </c>
      <c r="E492" s="41" t="s">
        <v>553</v>
      </c>
      <c r="F492" s="135" t="s">
        <v>464</v>
      </c>
      <c r="G492" s="135" t="s">
        <v>413</v>
      </c>
      <c r="H492" s="136">
        <f>'Прил. 7'!I336</f>
        <v>0</v>
      </c>
      <c r="I492" s="136">
        <f>'Прил. 7'!J336</f>
        <v>0</v>
      </c>
      <c r="J492" s="136">
        <f>'Прил. 7'!K336</f>
        <v>0</v>
      </c>
    </row>
    <row r="493" spans="2:10" ht="12.75" customHeight="1" hidden="1">
      <c r="B493" s="213" t="s">
        <v>417</v>
      </c>
      <c r="C493" s="135" t="s">
        <v>329</v>
      </c>
      <c r="D493" s="135" t="s">
        <v>335</v>
      </c>
      <c r="E493" s="41" t="s">
        <v>555</v>
      </c>
      <c r="F493" s="135"/>
      <c r="G493" s="135"/>
      <c r="H493" s="136">
        <f>H494</f>
        <v>0</v>
      </c>
      <c r="I493" s="174">
        <v>0</v>
      </c>
      <c r="J493" s="174">
        <v>0</v>
      </c>
    </row>
    <row r="494" spans="2:10" ht="12.75" customHeight="1" hidden="1">
      <c r="B494" s="188" t="s">
        <v>405</v>
      </c>
      <c r="C494" s="135" t="s">
        <v>329</v>
      </c>
      <c r="D494" s="135" t="s">
        <v>335</v>
      </c>
      <c r="E494" s="41" t="s">
        <v>555</v>
      </c>
      <c r="F494" s="135" t="s">
        <v>406</v>
      </c>
      <c r="G494" s="135"/>
      <c r="H494" s="136">
        <f>H495</f>
        <v>0</v>
      </c>
      <c r="I494" s="174">
        <v>0</v>
      </c>
      <c r="J494" s="174">
        <v>0</v>
      </c>
    </row>
    <row r="495" spans="2:10" ht="12.75" customHeight="1" hidden="1">
      <c r="B495" s="188" t="s">
        <v>407</v>
      </c>
      <c r="C495" s="135" t="s">
        <v>329</v>
      </c>
      <c r="D495" s="135" t="s">
        <v>335</v>
      </c>
      <c r="E495" s="41" t="s">
        <v>555</v>
      </c>
      <c r="F495" s="135" t="s">
        <v>408</v>
      </c>
      <c r="G495" s="135"/>
      <c r="H495" s="136">
        <f>H496+H497</f>
        <v>0</v>
      </c>
      <c r="I495" s="174">
        <v>0</v>
      </c>
      <c r="J495" s="174">
        <v>0</v>
      </c>
    </row>
    <row r="496" spans="2:10" ht="12.75" customHeight="1" hidden="1">
      <c r="B496" s="185" t="s">
        <v>389</v>
      </c>
      <c r="C496" s="135" t="s">
        <v>329</v>
      </c>
      <c r="D496" s="135" t="s">
        <v>335</v>
      </c>
      <c r="E496" s="41" t="s">
        <v>555</v>
      </c>
      <c r="F496" s="135" t="s">
        <v>408</v>
      </c>
      <c r="G496" s="135" t="s">
        <v>413</v>
      </c>
      <c r="H496" s="136">
        <f>'Прил. 7'!I340</f>
        <v>0</v>
      </c>
      <c r="I496" s="136">
        <f>'Прил. 7'!J340</f>
        <v>0</v>
      </c>
      <c r="J496" s="136">
        <f>'Прил. 7'!K340</f>
        <v>0</v>
      </c>
    </row>
    <row r="497" spans="2:10" ht="12.75" customHeight="1" hidden="1">
      <c r="B497" s="185" t="s">
        <v>390</v>
      </c>
      <c r="C497" s="135" t="s">
        <v>329</v>
      </c>
      <c r="D497" s="135" t="s">
        <v>335</v>
      </c>
      <c r="E497" s="41" t="s">
        <v>555</v>
      </c>
      <c r="F497" s="135" t="s">
        <v>408</v>
      </c>
      <c r="G497" s="135" t="s">
        <v>451</v>
      </c>
      <c r="H497" s="136">
        <f>'Прил. 7'!I341</f>
        <v>0</v>
      </c>
      <c r="I497" s="136">
        <f>'Прил. 7'!J341</f>
        <v>0</v>
      </c>
      <c r="J497" s="136">
        <f>'Прил. 7'!K341</f>
        <v>0</v>
      </c>
    </row>
    <row r="498" spans="2:12" ht="15" hidden="1">
      <c r="B498" s="175" t="str">
        <f>'Прил. 7'!B698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98" s="54" t="s">
        <v>329</v>
      </c>
      <c r="D498" s="54" t="s">
        <v>335</v>
      </c>
      <c r="E498" s="265" t="s">
        <v>556</v>
      </c>
      <c r="F498" s="259"/>
      <c r="G498" s="259"/>
      <c r="H498" s="266">
        <f>H499</f>
        <v>0</v>
      </c>
      <c r="I498" s="266">
        <f>I499</f>
        <v>0</v>
      </c>
      <c r="J498" s="266">
        <f>J499</f>
        <v>0</v>
      </c>
      <c r="L498" s="267"/>
    </row>
    <row r="499" spans="2:10" ht="28.5" hidden="1">
      <c r="B499" s="185" t="s">
        <v>557</v>
      </c>
      <c r="C499" s="135" t="s">
        <v>329</v>
      </c>
      <c r="D499" s="135" t="s">
        <v>335</v>
      </c>
      <c r="E499" s="265" t="s">
        <v>556</v>
      </c>
      <c r="F499" s="135"/>
      <c r="G499" s="135"/>
      <c r="H499" s="136">
        <f>H500</f>
        <v>0</v>
      </c>
      <c r="I499" s="136">
        <f>I500</f>
        <v>0</v>
      </c>
      <c r="J499" s="136">
        <f>J500</f>
        <v>0</v>
      </c>
    </row>
    <row r="500" spans="2:10" ht="15.75" customHeight="1" hidden="1">
      <c r="B500" s="185" t="s">
        <v>405</v>
      </c>
      <c r="C500" s="135" t="s">
        <v>329</v>
      </c>
      <c r="D500" s="135" t="s">
        <v>335</v>
      </c>
      <c r="E500" s="265" t="s">
        <v>556</v>
      </c>
      <c r="F500" s="135" t="s">
        <v>406</v>
      </c>
      <c r="G500" s="135"/>
      <c r="H500" s="136">
        <f>H501</f>
        <v>0</v>
      </c>
      <c r="I500" s="136">
        <f>I501</f>
        <v>0</v>
      </c>
      <c r="J500" s="136">
        <f>J501</f>
        <v>0</v>
      </c>
    </row>
    <row r="501" spans="2:10" ht="12.75" customHeight="1" hidden="1">
      <c r="B501" s="185" t="s">
        <v>407</v>
      </c>
      <c r="C501" s="135" t="s">
        <v>329</v>
      </c>
      <c r="D501" s="135" t="s">
        <v>335</v>
      </c>
      <c r="E501" s="265" t="s">
        <v>556</v>
      </c>
      <c r="F501" s="135" t="s">
        <v>408</v>
      </c>
      <c r="G501" s="135"/>
      <c r="H501" s="136">
        <f>H502</f>
        <v>0</v>
      </c>
      <c r="I501" s="136">
        <f>I502</f>
        <v>0</v>
      </c>
      <c r="J501" s="136">
        <f>J502</f>
        <v>0</v>
      </c>
    </row>
    <row r="502" spans="2:10" ht="12.75" customHeight="1" hidden="1">
      <c r="B502" s="185" t="s">
        <v>389</v>
      </c>
      <c r="C502" s="135" t="s">
        <v>329</v>
      </c>
      <c r="D502" s="135" t="s">
        <v>335</v>
      </c>
      <c r="E502" s="265" t="s">
        <v>556</v>
      </c>
      <c r="F502" s="135" t="s">
        <v>558</v>
      </c>
      <c r="G502" s="135" t="s">
        <v>413</v>
      </c>
      <c r="H502" s="136">
        <f>'Прил. 7'!I702</f>
        <v>0</v>
      </c>
      <c r="I502" s="136">
        <f>'Прил. 7'!J702</f>
        <v>0</v>
      </c>
      <c r="J502" s="136">
        <f>'Прил. 7'!K702</f>
        <v>0</v>
      </c>
    </row>
    <row r="503" spans="2:10" ht="12.75" customHeight="1" hidden="1">
      <c r="B503" s="245" t="s">
        <v>393</v>
      </c>
      <c r="C503" s="135" t="s">
        <v>329</v>
      </c>
      <c r="D503" s="135" t="s">
        <v>335</v>
      </c>
      <c r="E503" s="41" t="s">
        <v>394</v>
      </c>
      <c r="F503" s="135"/>
      <c r="G503" s="135"/>
      <c r="H503" s="136">
        <f>H508+H504</f>
        <v>2000.2</v>
      </c>
      <c r="I503" s="136">
        <f>I508+I504</f>
        <v>0</v>
      </c>
      <c r="J503" s="136">
        <f>J508+J504</f>
        <v>0</v>
      </c>
    </row>
    <row r="504" spans="2:10" ht="28.5" customHeight="1" hidden="1">
      <c r="B504" s="245" t="s">
        <v>460</v>
      </c>
      <c r="C504" s="135" t="s">
        <v>329</v>
      </c>
      <c r="D504" s="135" t="s">
        <v>335</v>
      </c>
      <c r="E504" s="41" t="s">
        <v>461</v>
      </c>
      <c r="F504" s="135"/>
      <c r="G504" s="135"/>
      <c r="H504" s="136">
        <f>H505</f>
        <v>0</v>
      </c>
      <c r="I504" s="174">
        <v>0</v>
      </c>
      <c r="J504" s="174">
        <v>0</v>
      </c>
    </row>
    <row r="505" spans="2:10" ht="12.75" customHeight="1" hidden="1">
      <c r="B505" s="188" t="s">
        <v>405</v>
      </c>
      <c r="C505" s="135" t="s">
        <v>329</v>
      </c>
      <c r="D505" s="135" t="s">
        <v>335</v>
      </c>
      <c r="E505" s="41" t="s">
        <v>461</v>
      </c>
      <c r="F505" s="135" t="s">
        <v>406</v>
      </c>
      <c r="G505" s="135"/>
      <c r="H505" s="136">
        <f>H506</f>
        <v>0</v>
      </c>
      <c r="I505" s="174">
        <v>0</v>
      </c>
      <c r="J505" s="174">
        <v>0</v>
      </c>
    </row>
    <row r="506" spans="2:10" ht="12.75" customHeight="1" hidden="1">
      <c r="B506" s="188" t="s">
        <v>407</v>
      </c>
      <c r="C506" s="135" t="s">
        <v>329</v>
      </c>
      <c r="D506" s="135" t="s">
        <v>335</v>
      </c>
      <c r="E506" s="41" t="s">
        <v>461</v>
      </c>
      <c r="F506" s="135" t="s">
        <v>408</v>
      </c>
      <c r="G506" s="135"/>
      <c r="H506" s="136">
        <f>H507</f>
        <v>0</v>
      </c>
      <c r="I506" s="174">
        <v>0</v>
      </c>
      <c r="J506" s="174">
        <v>0</v>
      </c>
    </row>
    <row r="507" spans="2:10" ht="12.75" customHeight="1" hidden="1">
      <c r="B507" s="185" t="s">
        <v>389</v>
      </c>
      <c r="C507" s="135" t="s">
        <v>329</v>
      </c>
      <c r="D507" s="135" t="s">
        <v>335</v>
      </c>
      <c r="E507" s="41" t="s">
        <v>461</v>
      </c>
      <c r="F507" s="135" t="s">
        <v>408</v>
      </c>
      <c r="G507" s="135" t="s">
        <v>413</v>
      </c>
      <c r="H507" s="136">
        <f>'Прил. 7'!I707</f>
        <v>0</v>
      </c>
      <c r="I507" s="136">
        <f>'Прил. 7'!J707</f>
        <v>0</v>
      </c>
      <c r="J507" s="136">
        <f>'Прил. 7'!K707</f>
        <v>0</v>
      </c>
    </row>
    <row r="508" spans="2:10" ht="15.75" customHeight="1" hidden="1">
      <c r="B508" s="245" t="s">
        <v>334</v>
      </c>
      <c r="C508" s="135" t="s">
        <v>329</v>
      </c>
      <c r="D508" s="135" t="s">
        <v>335</v>
      </c>
      <c r="E508" s="41" t="s">
        <v>559</v>
      </c>
      <c r="F508" s="135"/>
      <c r="G508" s="135"/>
      <c r="H508" s="136">
        <f>H509</f>
        <v>2000.2</v>
      </c>
      <c r="I508" s="136">
        <f>I509</f>
        <v>0</v>
      </c>
      <c r="J508" s="136">
        <f>J509</f>
        <v>0</v>
      </c>
    </row>
    <row r="509" spans="2:10" ht="12.75" customHeight="1" hidden="1">
      <c r="B509" s="188" t="s">
        <v>405</v>
      </c>
      <c r="C509" s="135" t="s">
        <v>329</v>
      </c>
      <c r="D509" s="135" t="s">
        <v>335</v>
      </c>
      <c r="E509" s="41" t="s">
        <v>559</v>
      </c>
      <c r="F509" s="135" t="s">
        <v>406</v>
      </c>
      <c r="G509" s="135"/>
      <c r="H509" s="136">
        <f>H510</f>
        <v>2000.2</v>
      </c>
      <c r="I509" s="136">
        <f>I510</f>
        <v>0</v>
      </c>
      <c r="J509" s="136">
        <f>J510</f>
        <v>0</v>
      </c>
    </row>
    <row r="510" spans="2:10" ht="12.75" customHeight="1" hidden="1">
      <c r="B510" s="188" t="s">
        <v>407</v>
      </c>
      <c r="C510" s="135" t="s">
        <v>329</v>
      </c>
      <c r="D510" s="135" t="s">
        <v>335</v>
      </c>
      <c r="E510" s="41" t="s">
        <v>559</v>
      </c>
      <c r="F510" s="135" t="s">
        <v>408</v>
      </c>
      <c r="G510" s="135"/>
      <c r="H510" s="136">
        <f>H511</f>
        <v>2000.2</v>
      </c>
      <c r="I510" s="136">
        <f>I511</f>
        <v>0</v>
      </c>
      <c r="J510" s="136">
        <f>J511</f>
        <v>0</v>
      </c>
    </row>
    <row r="511" spans="2:10" ht="12.75" customHeight="1" hidden="1">
      <c r="B511" s="185" t="s">
        <v>389</v>
      </c>
      <c r="C511" s="135" t="s">
        <v>329</v>
      </c>
      <c r="D511" s="135" t="s">
        <v>335</v>
      </c>
      <c r="E511" s="41" t="s">
        <v>559</v>
      </c>
      <c r="F511" s="135" t="s">
        <v>408</v>
      </c>
      <c r="G511" s="135" t="s">
        <v>413</v>
      </c>
      <c r="H511" s="136">
        <f>'Прил. 7'!I346+'Прил. 7'!I711</f>
        <v>2000.2</v>
      </c>
      <c r="I511" s="136">
        <f>'Прил. 7'!J346+'Прил. 7'!J711</f>
        <v>0</v>
      </c>
      <c r="J511" s="136">
        <f>'Прил. 7'!K346+'Прил. 7'!K711</f>
        <v>0</v>
      </c>
    </row>
    <row r="512" spans="2:10" ht="12.75" customHeight="1" hidden="1">
      <c r="B512" s="187" t="s">
        <v>393</v>
      </c>
      <c r="C512" s="135" t="s">
        <v>329</v>
      </c>
      <c r="D512" s="135" t="s">
        <v>335</v>
      </c>
      <c r="E512" s="211" t="s">
        <v>394</v>
      </c>
      <c r="F512" s="135"/>
      <c r="G512" s="135"/>
      <c r="H512" s="174">
        <f>H513</f>
        <v>0</v>
      </c>
      <c r="I512" s="174">
        <f>I513</f>
        <v>0</v>
      </c>
      <c r="J512" s="174">
        <f>J513</f>
        <v>0</v>
      </c>
    </row>
    <row r="513" spans="2:10" ht="27.75" customHeight="1" hidden="1">
      <c r="B513" s="187" t="s">
        <v>460</v>
      </c>
      <c r="C513" s="135" t="s">
        <v>329</v>
      </c>
      <c r="D513" s="135" t="s">
        <v>335</v>
      </c>
      <c r="E513" s="211" t="s">
        <v>461</v>
      </c>
      <c r="F513" s="135"/>
      <c r="G513" s="135"/>
      <c r="H513" s="174">
        <f>H514</f>
        <v>0</v>
      </c>
      <c r="I513" s="174">
        <f>I514</f>
        <v>0</v>
      </c>
      <c r="J513" s="174">
        <f>J514</f>
        <v>0</v>
      </c>
    </row>
    <row r="514" spans="2:10" ht="14.25" customHeight="1" hidden="1">
      <c r="B514" s="188" t="s">
        <v>405</v>
      </c>
      <c r="C514" s="135" t="s">
        <v>329</v>
      </c>
      <c r="D514" s="135" t="s">
        <v>335</v>
      </c>
      <c r="E514" s="211" t="s">
        <v>461</v>
      </c>
      <c r="F514" s="135" t="s">
        <v>406</v>
      </c>
      <c r="G514" s="135"/>
      <c r="H514" s="174">
        <f>H515</f>
        <v>0</v>
      </c>
      <c r="I514" s="174">
        <f>I515</f>
        <v>0</v>
      </c>
      <c r="J514" s="174">
        <f>J515</f>
        <v>0</v>
      </c>
    </row>
    <row r="515" spans="2:10" ht="14.25" customHeight="1" hidden="1">
      <c r="B515" s="188" t="s">
        <v>407</v>
      </c>
      <c r="C515" s="135" t="s">
        <v>329</v>
      </c>
      <c r="D515" s="135" t="s">
        <v>335</v>
      </c>
      <c r="E515" s="211" t="s">
        <v>461</v>
      </c>
      <c r="F515" s="135" t="s">
        <v>408</v>
      </c>
      <c r="G515" s="135"/>
      <c r="H515" s="174">
        <f>H516</f>
        <v>0</v>
      </c>
      <c r="I515" s="174">
        <f>I516</f>
        <v>0</v>
      </c>
      <c r="J515" s="174">
        <f>J516</f>
        <v>0</v>
      </c>
    </row>
    <row r="516" spans="2:10" ht="14.25" customHeight="1" hidden="1">
      <c r="B516" s="185" t="s">
        <v>389</v>
      </c>
      <c r="C516" s="135" t="s">
        <v>329</v>
      </c>
      <c r="D516" s="135" t="s">
        <v>335</v>
      </c>
      <c r="E516" s="211" t="s">
        <v>461</v>
      </c>
      <c r="F516" s="135" t="s">
        <v>408</v>
      </c>
      <c r="G516" s="135" t="s">
        <v>413</v>
      </c>
      <c r="H516" s="174"/>
      <c r="I516" s="174"/>
      <c r="J516" s="174"/>
    </row>
    <row r="517" spans="2:10" ht="16.5" customHeight="1" hidden="1">
      <c r="B517" s="268" t="s">
        <v>560</v>
      </c>
      <c r="C517" s="135" t="s">
        <v>329</v>
      </c>
      <c r="D517" s="135" t="s">
        <v>335</v>
      </c>
      <c r="E517" s="183" t="s">
        <v>561</v>
      </c>
      <c r="F517" s="135"/>
      <c r="G517" s="135"/>
      <c r="H517" s="174">
        <f>H521+H518</f>
        <v>0</v>
      </c>
      <c r="I517" s="174">
        <f>I521</f>
        <v>0</v>
      </c>
      <c r="J517" s="174">
        <f>J521</f>
        <v>0</v>
      </c>
    </row>
    <row r="518" spans="2:10" ht="14.25" hidden="1">
      <c r="B518" s="206" t="s">
        <v>405</v>
      </c>
      <c r="C518" s="135" t="s">
        <v>329</v>
      </c>
      <c r="D518" s="135" t="s">
        <v>335</v>
      </c>
      <c r="E518" s="183" t="s">
        <v>561</v>
      </c>
      <c r="F518" s="135" t="s">
        <v>406</v>
      </c>
      <c r="G518" s="135"/>
      <c r="H518" s="174">
        <f>H519</f>
        <v>0</v>
      </c>
      <c r="I518" s="174">
        <f>I519</f>
        <v>0</v>
      </c>
      <c r="J518" s="174">
        <f>J519</f>
        <v>0</v>
      </c>
    </row>
    <row r="519" spans="2:10" ht="14.25" hidden="1">
      <c r="B519" s="206" t="s">
        <v>407</v>
      </c>
      <c r="C519" s="135" t="s">
        <v>329</v>
      </c>
      <c r="D519" s="135" t="s">
        <v>335</v>
      </c>
      <c r="E519" s="183" t="s">
        <v>561</v>
      </c>
      <c r="F519" s="135" t="s">
        <v>408</v>
      </c>
      <c r="G519" s="135"/>
      <c r="H519" s="174">
        <f>H520</f>
        <v>0</v>
      </c>
      <c r="I519" s="174">
        <f>I520</f>
        <v>0</v>
      </c>
      <c r="J519" s="174">
        <f>J520</f>
        <v>0</v>
      </c>
    </row>
    <row r="520" spans="2:10" ht="14.25" hidden="1">
      <c r="B520" s="209" t="s">
        <v>389</v>
      </c>
      <c r="C520" s="135" t="s">
        <v>329</v>
      </c>
      <c r="D520" s="135" t="s">
        <v>335</v>
      </c>
      <c r="E520" s="183" t="s">
        <v>561</v>
      </c>
      <c r="F520" s="135" t="s">
        <v>408</v>
      </c>
      <c r="G520" s="135" t="s">
        <v>413</v>
      </c>
      <c r="H520" s="174">
        <f>'Прил. 7'!I715</f>
        <v>0</v>
      </c>
      <c r="I520" s="174"/>
      <c r="J520" s="174"/>
    </row>
    <row r="521" spans="2:10" ht="14.25" customHeight="1" hidden="1">
      <c r="B521" s="269" t="s">
        <v>562</v>
      </c>
      <c r="C521" s="135" t="s">
        <v>329</v>
      </c>
      <c r="D521" s="135" t="s">
        <v>335</v>
      </c>
      <c r="E521" s="183" t="s">
        <v>561</v>
      </c>
      <c r="F521" s="135" t="s">
        <v>478</v>
      </c>
      <c r="G521" s="135"/>
      <c r="H521" s="174">
        <f>H522</f>
        <v>0</v>
      </c>
      <c r="I521" s="174">
        <f>I522</f>
        <v>0</v>
      </c>
      <c r="J521" s="174">
        <f>J522</f>
        <v>0</v>
      </c>
    </row>
    <row r="522" spans="2:10" ht="14.25" customHeight="1" hidden="1">
      <c r="B522" s="269" t="s">
        <v>563</v>
      </c>
      <c r="C522" s="135" t="s">
        <v>329</v>
      </c>
      <c r="D522" s="135" t="s">
        <v>335</v>
      </c>
      <c r="E522" s="183" t="s">
        <v>561</v>
      </c>
      <c r="F522" s="135" t="s">
        <v>497</v>
      </c>
      <c r="G522" s="135"/>
      <c r="H522" s="174">
        <f>H523</f>
        <v>0</v>
      </c>
      <c r="I522" s="174">
        <f>I523</f>
        <v>0</v>
      </c>
      <c r="J522" s="174">
        <f>J523</f>
        <v>0</v>
      </c>
    </row>
    <row r="523" spans="2:10" ht="14.25" customHeight="1" hidden="1">
      <c r="B523" s="185" t="s">
        <v>389</v>
      </c>
      <c r="C523" s="135" t="s">
        <v>329</v>
      </c>
      <c r="D523" s="135" t="s">
        <v>335</v>
      </c>
      <c r="E523" s="183" t="s">
        <v>561</v>
      </c>
      <c r="F523" s="135" t="s">
        <v>497</v>
      </c>
      <c r="G523" s="135" t="s">
        <v>413</v>
      </c>
      <c r="H523" s="174">
        <f>'Прил. 7'!I556</f>
        <v>0</v>
      </c>
      <c r="I523" s="174">
        <f>'Прил. 7'!J556</f>
        <v>0</v>
      </c>
      <c r="J523" s="174">
        <f>'Прил. 7'!K556</f>
        <v>0</v>
      </c>
    </row>
    <row r="524" spans="2:10" ht="14.25" customHeight="1" hidden="1">
      <c r="B524" s="245" t="s">
        <v>393</v>
      </c>
      <c r="C524" s="135" t="s">
        <v>329</v>
      </c>
      <c r="D524" s="135" t="s">
        <v>335</v>
      </c>
      <c r="E524" s="41" t="s">
        <v>394</v>
      </c>
      <c r="F524" s="135"/>
      <c r="G524" s="135"/>
      <c r="H524" s="174">
        <f>H525</f>
        <v>0</v>
      </c>
      <c r="I524" s="174">
        <f>I525</f>
        <v>0</v>
      </c>
      <c r="J524" s="174">
        <f>J525</f>
        <v>0</v>
      </c>
    </row>
    <row r="525" spans="2:10" ht="28.5" customHeight="1" hidden="1">
      <c r="B525" s="270" t="s">
        <v>564</v>
      </c>
      <c r="C525" s="135" t="s">
        <v>329</v>
      </c>
      <c r="D525" s="135" t="s">
        <v>335</v>
      </c>
      <c r="E525" s="41" t="s">
        <v>556</v>
      </c>
      <c r="F525" s="135"/>
      <c r="G525" s="135"/>
      <c r="H525" s="174">
        <f>H526</f>
        <v>0</v>
      </c>
      <c r="I525" s="174">
        <f>I526</f>
        <v>0</v>
      </c>
      <c r="J525" s="174">
        <f>J526</f>
        <v>0</v>
      </c>
    </row>
    <row r="526" spans="2:10" ht="14.25" customHeight="1" hidden="1">
      <c r="B526" s="178" t="s">
        <v>477</v>
      </c>
      <c r="C526" s="135" t="s">
        <v>329</v>
      </c>
      <c r="D526" s="135" t="s">
        <v>335</v>
      </c>
      <c r="E526" s="41" t="s">
        <v>556</v>
      </c>
      <c r="F526" s="135" t="s">
        <v>478</v>
      </c>
      <c r="G526" s="135"/>
      <c r="H526" s="174">
        <f>H527</f>
        <v>0</v>
      </c>
      <c r="I526" s="174">
        <f>I527</f>
        <v>0</v>
      </c>
      <c r="J526" s="174">
        <f>J527</f>
        <v>0</v>
      </c>
    </row>
    <row r="527" spans="2:10" ht="14.25" customHeight="1" hidden="1">
      <c r="B527" s="185" t="s">
        <v>278</v>
      </c>
      <c r="C527" s="135" t="s">
        <v>329</v>
      </c>
      <c r="D527" s="135" t="s">
        <v>335</v>
      </c>
      <c r="E527" s="41" t="s">
        <v>556</v>
      </c>
      <c r="F527" s="135" t="s">
        <v>497</v>
      </c>
      <c r="G527" s="135"/>
      <c r="H527" s="174">
        <f>H528</f>
        <v>0</v>
      </c>
      <c r="I527" s="174">
        <f>I528</f>
        <v>0</v>
      </c>
      <c r="J527" s="174">
        <f>J528</f>
        <v>0</v>
      </c>
    </row>
    <row r="528" spans="2:10" ht="14.25" customHeight="1" hidden="1">
      <c r="B528" s="185" t="s">
        <v>389</v>
      </c>
      <c r="C528" s="135" t="s">
        <v>329</v>
      </c>
      <c r="D528" s="135" t="s">
        <v>335</v>
      </c>
      <c r="E528" s="41" t="s">
        <v>556</v>
      </c>
      <c r="F528" s="135" t="s">
        <v>497</v>
      </c>
      <c r="G528" s="135" t="s">
        <v>413</v>
      </c>
      <c r="H528" s="174">
        <f>'Прил. 7'!I560</f>
        <v>0</v>
      </c>
      <c r="I528" s="174">
        <f>'Прил. 7'!J560</f>
        <v>0</v>
      </c>
      <c r="J528" s="174">
        <f>'Прил. 7'!K560</f>
        <v>0</v>
      </c>
    </row>
    <row r="529" spans="2:10" ht="14.25" customHeight="1">
      <c r="B529" s="252" t="s">
        <v>336</v>
      </c>
      <c r="C529" s="177" t="s">
        <v>329</v>
      </c>
      <c r="D529" s="177" t="s">
        <v>337</v>
      </c>
      <c r="E529" s="211"/>
      <c r="F529" s="135"/>
      <c r="G529" s="135"/>
      <c r="H529" s="174">
        <f>H530+H541</f>
        <v>2485.7999999999997</v>
      </c>
      <c r="I529" s="174">
        <f>I530</f>
        <v>2313.4</v>
      </c>
      <c r="J529" s="174">
        <f>J530</f>
        <v>2513.4</v>
      </c>
    </row>
    <row r="530" spans="2:10" ht="14.25" customHeight="1">
      <c r="B530" s="185" t="s">
        <v>393</v>
      </c>
      <c r="C530" s="135" t="s">
        <v>329</v>
      </c>
      <c r="D530" s="135" t="s">
        <v>337</v>
      </c>
      <c r="E530" s="39" t="s">
        <v>420</v>
      </c>
      <c r="F530" s="135"/>
      <c r="G530" s="135"/>
      <c r="H530" s="174">
        <f>H531</f>
        <v>2485.7999999999997</v>
      </c>
      <c r="I530" s="174">
        <f>I531</f>
        <v>2313.4</v>
      </c>
      <c r="J530" s="174">
        <f>J531</f>
        <v>2513.4</v>
      </c>
    </row>
    <row r="531" spans="2:10" ht="14.25" customHeight="1">
      <c r="B531" s="190" t="s">
        <v>419</v>
      </c>
      <c r="C531" s="135" t="s">
        <v>329</v>
      </c>
      <c r="D531" s="135" t="s">
        <v>337</v>
      </c>
      <c r="E531" s="39" t="s">
        <v>420</v>
      </c>
      <c r="F531" s="135"/>
      <c r="G531" s="135"/>
      <c r="H531" s="174">
        <f>H534+H537+H540</f>
        <v>2485.7999999999997</v>
      </c>
      <c r="I531" s="174">
        <f>I534+I537+I540</f>
        <v>2313.4</v>
      </c>
      <c r="J531" s="174">
        <f>J534+J537+J540</f>
        <v>2513.4</v>
      </c>
    </row>
    <row r="532" spans="2:10" ht="40.5" customHeight="1">
      <c r="B532" s="178" t="s">
        <v>397</v>
      </c>
      <c r="C532" s="135" t="s">
        <v>329</v>
      </c>
      <c r="D532" s="135" t="s">
        <v>337</v>
      </c>
      <c r="E532" s="39" t="s">
        <v>420</v>
      </c>
      <c r="F532" s="135" t="s">
        <v>398</v>
      </c>
      <c r="G532" s="135"/>
      <c r="H532" s="174">
        <f>H533</f>
        <v>2274.2</v>
      </c>
      <c r="I532" s="174">
        <f>I533</f>
        <v>2213.4</v>
      </c>
      <c r="J532" s="174">
        <f>J533</f>
        <v>2413.4</v>
      </c>
    </row>
    <row r="533" spans="2:10" ht="14.25" customHeight="1">
      <c r="B533" s="185" t="s">
        <v>399</v>
      </c>
      <c r="C533" s="135" t="s">
        <v>329</v>
      </c>
      <c r="D533" s="135" t="s">
        <v>337</v>
      </c>
      <c r="E533" s="39" t="s">
        <v>420</v>
      </c>
      <c r="F533" s="135" t="s">
        <v>400</v>
      </c>
      <c r="G533" s="135"/>
      <c r="H533" s="174">
        <f>H534</f>
        <v>2274.2</v>
      </c>
      <c r="I533" s="174">
        <f>I534</f>
        <v>2213.4</v>
      </c>
      <c r="J533" s="174">
        <f>J534</f>
        <v>2413.4</v>
      </c>
    </row>
    <row r="534" spans="2:10" ht="14.25" customHeight="1">
      <c r="B534" s="185" t="s">
        <v>389</v>
      </c>
      <c r="C534" s="135" t="s">
        <v>329</v>
      </c>
      <c r="D534" s="135" t="s">
        <v>337</v>
      </c>
      <c r="E534" s="39" t="s">
        <v>420</v>
      </c>
      <c r="F534" s="135" t="s">
        <v>400</v>
      </c>
      <c r="G534" s="135">
        <v>2</v>
      </c>
      <c r="H534" s="174">
        <f>'Прил. 7'!I726</f>
        <v>2274.2</v>
      </c>
      <c r="I534" s="174">
        <f>'Прил. 7'!J726</f>
        <v>2213.4</v>
      </c>
      <c r="J534" s="174">
        <f>'Прил. 7'!K726</f>
        <v>2413.4</v>
      </c>
    </row>
    <row r="535" spans="2:10" ht="14.25" customHeight="1">
      <c r="B535" s="188" t="s">
        <v>405</v>
      </c>
      <c r="C535" s="135" t="s">
        <v>329</v>
      </c>
      <c r="D535" s="135" t="s">
        <v>337</v>
      </c>
      <c r="E535" s="39" t="s">
        <v>420</v>
      </c>
      <c r="F535" s="135" t="s">
        <v>406</v>
      </c>
      <c r="G535" s="135"/>
      <c r="H535" s="174">
        <f>H536</f>
        <v>201.6</v>
      </c>
      <c r="I535" s="174">
        <f>I536</f>
        <v>100</v>
      </c>
      <c r="J535" s="174">
        <f>J536</f>
        <v>100</v>
      </c>
    </row>
    <row r="536" spans="2:10" ht="14.25" customHeight="1">
      <c r="B536" s="188" t="s">
        <v>407</v>
      </c>
      <c r="C536" s="135" t="s">
        <v>329</v>
      </c>
      <c r="D536" s="135" t="s">
        <v>337</v>
      </c>
      <c r="E536" s="39" t="s">
        <v>420</v>
      </c>
      <c r="F536" s="135" t="s">
        <v>408</v>
      </c>
      <c r="G536" s="135"/>
      <c r="H536" s="174">
        <f>H537</f>
        <v>201.6</v>
      </c>
      <c r="I536" s="174">
        <f>I537</f>
        <v>100</v>
      </c>
      <c r="J536" s="174">
        <f>J537</f>
        <v>100</v>
      </c>
    </row>
    <row r="537" spans="2:10" ht="14.25" customHeight="1">
      <c r="B537" s="185" t="s">
        <v>389</v>
      </c>
      <c r="C537" s="135" t="s">
        <v>329</v>
      </c>
      <c r="D537" s="135" t="s">
        <v>337</v>
      </c>
      <c r="E537" s="39" t="s">
        <v>420</v>
      </c>
      <c r="F537" s="135" t="s">
        <v>408</v>
      </c>
      <c r="G537" s="135">
        <v>2</v>
      </c>
      <c r="H537" s="174">
        <f>'Прил. 7'!I729</f>
        <v>201.6</v>
      </c>
      <c r="I537" s="174">
        <f>'Прил. 7'!J729</f>
        <v>100</v>
      </c>
      <c r="J537" s="174">
        <f>'Прил. 7'!K729</f>
        <v>100</v>
      </c>
    </row>
    <row r="538" spans="2:10" ht="14.25" customHeight="1">
      <c r="B538" s="189" t="s">
        <v>409</v>
      </c>
      <c r="C538" s="135" t="s">
        <v>329</v>
      </c>
      <c r="D538" s="135" t="s">
        <v>337</v>
      </c>
      <c r="E538" s="39" t="s">
        <v>420</v>
      </c>
      <c r="F538" s="128">
        <v>800</v>
      </c>
      <c r="G538" s="191"/>
      <c r="H538" s="174">
        <f>H539</f>
        <v>10</v>
      </c>
      <c r="I538" s="174">
        <f>I539</f>
        <v>0</v>
      </c>
      <c r="J538" s="174">
        <f>J539</f>
        <v>0</v>
      </c>
    </row>
    <row r="539" spans="2:10" ht="14.25" customHeight="1">
      <c r="B539" s="189" t="s">
        <v>411</v>
      </c>
      <c r="C539" s="135" t="s">
        <v>329</v>
      </c>
      <c r="D539" s="135" t="s">
        <v>337</v>
      </c>
      <c r="E539" s="39" t="s">
        <v>420</v>
      </c>
      <c r="F539" s="128">
        <v>850</v>
      </c>
      <c r="G539" s="191"/>
      <c r="H539" s="174">
        <f>H540</f>
        <v>10</v>
      </c>
      <c r="I539" s="174">
        <f>I540</f>
        <v>0</v>
      </c>
      <c r="J539" s="174">
        <f>J540</f>
        <v>0</v>
      </c>
    </row>
    <row r="540" spans="2:10" ht="14.25" customHeight="1">
      <c r="B540" s="189" t="s">
        <v>389</v>
      </c>
      <c r="C540" s="135" t="s">
        <v>329</v>
      </c>
      <c r="D540" s="135" t="s">
        <v>337</v>
      </c>
      <c r="E540" s="39" t="s">
        <v>420</v>
      </c>
      <c r="F540" s="128">
        <v>850</v>
      </c>
      <c r="G540" s="128">
        <v>2</v>
      </c>
      <c r="H540" s="174">
        <f>'Прил. 7'!I732</f>
        <v>10</v>
      </c>
      <c r="I540" s="174">
        <f>'Прил. 7'!J732</f>
        <v>0</v>
      </c>
      <c r="J540" s="174">
        <f>'Прил. 7'!K732</f>
        <v>0</v>
      </c>
    </row>
    <row r="541" spans="2:10" ht="41.25" customHeight="1" hidden="1">
      <c r="B541" s="182" t="s">
        <v>401</v>
      </c>
      <c r="C541" s="135" t="s">
        <v>329</v>
      </c>
      <c r="D541" s="135" t="s">
        <v>337</v>
      </c>
      <c r="E541" s="41" t="s">
        <v>402</v>
      </c>
      <c r="F541" s="271"/>
      <c r="G541" s="271"/>
      <c r="H541" s="272">
        <f>H542</f>
        <v>0</v>
      </c>
      <c r="I541" s="272">
        <f>I542</f>
        <v>0</v>
      </c>
      <c r="J541" s="272">
        <f>J542</f>
        <v>0</v>
      </c>
    </row>
    <row r="542" spans="2:10" ht="41.25" customHeight="1" hidden="1">
      <c r="B542" s="184" t="s">
        <v>397</v>
      </c>
      <c r="C542" s="135" t="s">
        <v>329</v>
      </c>
      <c r="D542" s="135" t="s">
        <v>337</v>
      </c>
      <c r="E542" s="41" t="s">
        <v>402</v>
      </c>
      <c r="F542" s="135" t="s">
        <v>398</v>
      </c>
      <c r="G542" s="135"/>
      <c r="H542" s="272">
        <f>H543</f>
        <v>0</v>
      </c>
      <c r="I542" s="272">
        <f>I543</f>
        <v>0</v>
      </c>
      <c r="J542" s="272">
        <f>J543</f>
        <v>0</v>
      </c>
    </row>
    <row r="543" spans="2:10" ht="14.25" customHeight="1" hidden="1">
      <c r="B543" s="185" t="s">
        <v>399</v>
      </c>
      <c r="C543" s="135" t="s">
        <v>329</v>
      </c>
      <c r="D543" s="135" t="s">
        <v>337</v>
      </c>
      <c r="E543" s="41" t="s">
        <v>402</v>
      </c>
      <c r="F543" s="135" t="s">
        <v>400</v>
      </c>
      <c r="G543" s="135"/>
      <c r="H543" s="136">
        <f>H544</f>
        <v>0</v>
      </c>
      <c r="I543" s="136">
        <f>I544</f>
        <v>0</v>
      </c>
      <c r="J543" s="136">
        <f>J544</f>
        <v>0</v>
      </c>
    </row>
    <row r="544" spans="2:10" ht="14.25" customHeight="1" hidden="1">
      <c r="B544" s="185" t="s">
        <v>390</v>
      </c>
      <c r="C544" s="135" t="s">
        <v>329</v>
      </c>
      <c r="D544" s="135" t="s">
        <v>337</v>
      </c>
      <c r="E544" s="41" t="s">
        <v>402</v>
      </c>
      <c r="F544" s="135" t="s">
        <v>400</v>
      </c>
      <c r="G544" s="135" t="s">
        <v>451</v>
      </c>
      <c r="H544" s="136">
        <f>'Прил. 7'!I736</f>
        <v>0</v>
      </c>
      <c r="I544" s="136">
        <f>'Прил. 7'!J736</f>
        <v>0</v>
      </c>
      <c r="J544" s="136">
        <f>'Прил. 7'!K736</f>
        <v>0</v>
      </c>
    </row>
    <row r="545" spans="2:10" ht="14.25" customHeight="1" hidden="1">
      <c r="B545" s="273" t="s">
        <v>338</v>
      </c>
      <c r="C545" s="133" t="s">
        <v>339</v>
      </c>
      <c r="D545" s="133"/>
      <c r="E545" s="11"/>
      <c r="F545" s="150"/>
      <c r="G545" s="150"/>
      <c r="H545" s="131">
        <f>H548</f>
        <v>0</v>
      </c>
      <c r="I545" s="131">
        <f>I548</f>
        <v>0</v>
      </c>
      <c r="J545" s="131">
        <f>J548</f>
        <v>0</v>
      </c>
    </row>
    <row r="546" spans="2:10" ht="14.25" customHeight="1" hidden="1">
      <c r="B546" s="175" t="s">
        <v>389</v>
      </c>
      <c r="C546" s="133"/>
      <c r="D546" s="133"/>
      <c r="E546" s="11"/>
      <c r="F546" s="150"/>
      <c r="G546" s="150">
        <v>2</v>
      </c>
      <c r="H546" s="131">
        <f>H553</f>
        <v>0</v>
      </c>
      <c r="I546" s="131"/>
      <c r="J546" s="131"/>
    </row>
    <row r="547" spans="2:10" ht="14.25" customHeight="1" hidden="1">
      <c r="B547" s="175" t="s">
        <v>390</v>
      </c>
      <c r="C547" s="133"/>
      <c r="D547" s="133"/>
      <c r="E547" s="11"/>
      <c r="F547" s="150"/>
      <c r="G547" s="150">
        <v>3</v>
      </c>
      <c r="H547" s="131">
        <f>H554</f>
        <v>0</v>
      </c>
      <c r="I547" s="131">
        <f>I548</f>
        <v>0</v>
      </c>
      <c r="J547" s="131">
        <f>J548</f>
        <v>0</v>
      </c>
    </row>
    <row r="548" spans="2:10" ht="14.25" customHeight="1" hidden="1">
      <c r="B548" s="274" t="s">
        <v>340</v>
      </c>
      <c r="C548" s="177" t="s">
        <v>339</v>
      </c>
      <c r="D548" s="177" t="s">
        <v>341</v>
      </c>
      <c r="E548" s="275"/>
      <c r="F548" s="276"/>
      <c r="G548" s="276"/>
      <c r="H548" s="277">
        <f>H550</f>
        <v>0</v>
      </c>
      <c r="I548" s="277">
        <f>I550</f>
        <v>0</v>
      </c>
      <c r="J548" s="277">
        <f>J550</f>
        <v>0</v>
      </c>
    </row>
    <row r="549" spans="2:10" ht="27.75" customHeight="1" hidden="1">
      <c r="B549" s="270" t="s">
        <v>564</v>
      </c>
      <c r="C549" s="135" t="s">
        <v>339</v>
      </c>
      <c r="D549" s="135" t="s">
        <v>341</v>
      </c>
      <c r="E549" s="41" t="s">
        <v>543</v>
      </c>
      <c r="F549" s="151"/>
      <c r="G549" s="151"/>
      <c r="H549" s="136">
        <f>H550</f>
        <v>0</v>
      </c>
      <c r="I549" s="136">
        <f>I550</f>
        <v>0</v>
      </c>
      <c r="J549" s="136">
        <f>J550</f>
        <v>0</v>
      </c>
    </row>
    <row r="550" spans="2:10" ht="27.75" customHeight="1" hidden="1">
      <c r="B550" s="189" t="s">
        <v>565</v>
      </c>
      <c r="C550" s="135" t="s">
        <v>339</v>
      </c>
      <c r="D550" s="135" t="s">
        <v>341</v>
      </c>
      <c r="E550" s="41" t="s">
        <v>566</v>
      </c>
      <c r="F550" s="151"/>
      <c r="G550" s="151"/>
      <c r="H550" s="136">
        <f>H551</f>
        <v>0</v>
      </c>
      <c r="I550" s="136">
        <f>I551</f>
        <v>0</v>
      </c>
      <c r="J550" s="136">
        <f>J551</f>
        <v>0</v>
      </c>
    </row>
    <row r="551" spans="2:10" ht="14.25" customHeight="1" hidden="1">
      <c r="B551" s="188" t="s">
        <v>405</v>
      </c>
      <c r="C551" s="135" t="s">
        <v>339</v>
      </c>
      <c r="D551" s="135" t="s">
        <v>341</v>
      </c>
      <c r="E551" s="41" t="s">
        <v>566</v>
      </c>
      <c r="F551" s="151">
        <v>200</v>
      </c>
      <c r="G551" s="151"/>
      <c r="H551" s="136">
        <f>H552</f>
        <v>0</v>
      </c>
      <c r="I551" s="136">
        <f>I552</f>
        <v>0</v>
      </c>
      <c r="J551" s="136">
        <f>J552</f>
        <v>0</v>
      </c>
    </row>
    <row r="552" spans="2:10" ht="14.25" customHeight="1" hidden="1">
      <c r="B552" s="188" t="s">
        <v>407</v>
      </c>
      <c r="C552" s="135" t="s">
        <v>339</v>
      </c>
      <c r="D552" s="135" t="s">
        <v>341</v>
      </c>
      <c r="E552" s="41" t="s">
        <v>566</v>
      </c>
      <c r="F552" s="151">
        <v>240</v>
      </c>
      <c r="G552" s="151"/>
      <c r="H552" s="136">
        <f>H554+H553</f>
        <v>0</v>
      </c>
      <c r="I552" s="136">
        <f>I554</f>
        <v>0</v>
      </c>
      <c r="J552" s="136">
        <f>J554</f>
        <v>0</v>
      </c>
    </row>
    <row r="553" spans="2:10" ht="14.25" customHeight="1" hidden="1">
      <c r="B553" s="185" t="s">
        <v>389</v>
      </c>
      <c r="C553" s="135" t="s">
        <v>339</v>
      </c>
      <c r="D553" s="135" t="s">
        <v>341</v>
      </c>
      <c r="E553" s="41" t="s">
        <v>566</v>
      </c>
      <c r="F553" s="151">
        <v>240</v>
      </c>
      <c r="G553" s="151">
        <v>2</v>
      </c>
      <c r="H553" s="136">
        <f>'Прил. 7'!I743</f>
        <v>0</v>
      </c>
      <c r="I553" s="136">
        <f>'Прил. 7'!J743</f>
        <v>0</v>
      </c>
      <c r="J553" s="136">
        <f>'Прил. 7'!K743</f>
        <v>0</v>
      </c>
    </row>
    <row r="554" spans="2:10" ht="15.75" customHeight="1" hidden="1">
      <c r="B554" s="185" t="s">
        <v>390</v>
      </c>
      <c r="C554" s="135" t="s">
        <v>339</v>
      </c>
      <c r="D554" s="135" t="s">
        <v>341</v>
      </c>
      <c r="E554" s="41" t="s">
        <v>566</v>
      </c>
      <c r="F554" s="151">
        <v>240</v>
      </c>
      <c r="G554" s="151">
        <v>3</v>
      </c>
      <c r="H554" s="136">
        <f>'Прил. 7'!I744</f>
        <v>0</v>
      </c>
      <c r="I554" s="136">
        <f>'Прил. 7'!J744</f>
        <v>0</v>
      </c>
      <c r="J554" s="136">
        <f>'Прил. 7'!K744</f>
        <v>0</v>
      </c>
    </row>
    <row r="555" spans="2:10" ht="12.75" customHeight="1">
      <c r="B555" s="175" t="s">
        <v>342</v>
      </c>
      <c r="C555" s="133" t="s">
        <v>343</v>
      </c>
      <c r="D555" s="133"/>
      <c r="E555" s="133"/>
      <c r="F555" s="133"/>
      <c r="G555" s="133"/>
      <c r="H555" s="173">
        <f>H559+H591+H655+H704+H799</f>
        <v>182049.30000000005</v>
      </c>
      <c r="I555" s="173">
        <f>I559+I591+I655+I704+I799</f>
        <v>150488.8</v>
      </c>
      <c r="J555" s="173">
        <f>J559+J591+J655+J704+J799</f>
        <v>140535.5</v>
      </c>
    </row>
    <row r="556" spans="2:10" ht="12.75" customHeight="1">
      <c r="B556" s="175" t="s">
        <v>389</v>
      </c>
      <c r="C556" s="133"/>
      <c r="D556" s="133"/>
      <c r="E556" s="133"/>
      <c r="F556" s="133"/>
      <c r="G556" s="133" t="s">
        <v>413</v>
      </c>
      <c r="H556" s="173">
        <f>H566+H605+H611+H615+H637+H643+H662+H682+H710+H787+H806+H809+H812+H817+H820+H823+H715+H598+H666+H669+H672+H675+H576+H654+H687+H694+H701+H793+H798</f>
        <v>66888.09999999998</v>
      </c>
      <c r="I556" s="173">
        <f>I566+I605+I611+I615+I637+I643+I662+I682+I710+I787+I806+I809+I812+I817+I820+I823+I715+I598+I666+I669+I672+I675+I576+I654+I687+I694+I701+I793+I798</f>
        <v>62955.5</v>
      </c>
      <c r="J556" s="173">
        <f>J566+J605+J611+J615+J637+J643+J662+J682+J710+J787+J806+J809+J812+J817+J820+J823+J715+J598+J666+J669+J672+J675+J576+J654+J687+J694+J701+J793+J798</f>
        <v>57579.2</v>
      </c>
    </row>
    <row r="557" spans="2:10" ht="12.75" customHeight="1">
      <c r="B557" s="175" t="s">
        <v>390</v>
      </c>
      <c r="C557" s="133"/>
      <c r="D557" s="133"/>
      <c r="E557" s="133"/>
      <c r="F557" s="133"/>
      <c r="G557" s="133" t="s">
        <v>451</v>
      </c>
      <c r="H557" s="173">
        <f>H571+H590+H610+H616+H621+H626+H638+H644+H649+H827+H688+H695+H702</f>
        <v>103823.20000000001</v>
      </c>
      <c r="I557" s="173">
        <f>I571+I590+I610+I616+I621+I626+I638+I644+I649+I827+I688+I695+I702</f>
        <v>76420</v>
      </c>
      <c r="J557" s="173">
        <f>J571+J590+J610+J616+J621+J626+J638+J644+J649+J827+J688+J695+J702</f>
        <v>72080.8</v>
      </c>
    </row>
    <row r="558" spans="2:10" ht="12.75" customHeight="1">
      <c r="B558" s="175" t="s">
        <v>391</v>
      </c>
      <c r="C558" s="133"/>
      <c r="D558" s="133"/>
      <c r="E558" s="133"/>
      <c r="F558" s="133"/>
      <c r="G558" s="133" t="s">
        <v>423</v>
      </c>
      <c r="H558" s="173">
        <f>H645+H617+H632+H689+H696+H703</f>
        <v>11338</v>
      </c>
      <c r="I558" s="173">
        <f>I645+I617+I632+I689+I696+I703</f>
        <v>11113.3</v>
      </c>
      <c r="J558" s="173">
        <f>J645+J617+J632+J689+J696+J703</f>
        <v>10875.5</v>
      </c>
    </row>
    <row r="559" spans="2:10" ht="12.75" customHeight="1">
      <c r="B559" s="231" t="s">
        <v>344</v>
      </c>
      <c r="C559" s="177" t="s">
        <v>343</v>
      </c>
      <c r="D559" s="177" t="s">
        <v>345</v>
      </c>
      <c r="E559" s="133"/>
      <c r="F559" s="133"/>
      <c r="G559" s="133"/>
      <c r="H559" s="174">
        <f>H560+H567+H586+H572</f>
        <v>24967.9</v>
      </c>
      <c r="I559" s="174">
        <f>I560+I567+I586+I572</f>
        <v>23138.6</v>
      </c>
      <c r="J559" s="174">
        <f>J560+J567+J586+J572</f>
        <v>18894.7</v>
      </c>
    </row>
    <row r="560" spans="2:10" ht="27.75" customHeight="1">
      <c r="B560" s="278" t="s">
        <v>567</v>
      </c>
      <c r="C560" s="135" t="s">
        <v>343</v>
      </c>
      <c r="D560" s="135" t="s">
        <v>345</v>
      </c>
      <c r="E560" s="54" t="s">
        <v>568</v>
      </c>
      <c r="F560" s="135"/>
      <c r="G560" s="135"/>
      <c r="H560" s="174">
        <f aca="true" t="shared" si="3" ref="H560:H565">H561</f>
        <v>10515.9</v>
      </c>
      <c r="I560" s="174">
        <f aca="true" t="shared" si="4" ref="I560:I565">I561</f>
        <v>10926.9</v>
      </c>
      <c r="J560" s="174">
        <f aca="true" t="shared" si="5" ref="J560:J565">J561</f>
        <v>7106.6</v>
      </c>
    </row>
    <row r="561" spans="2:10" ht="14.25" customHeight="1">
      <c r="B561" s="213" t="s">
        <v>569</v>
      </c>
      <c r="C561" s="135" t="s">
        <v>343</v>
      </c>
      <c r="D561" s="135" t="s">
        <v>345</v>
      </c>
      <c r="E561" s="211" t="s">
        <v>570</v>
      </c>
      <c r="F561" s="135"/>
      <c r="G561" s="135"/>
      <c r="H561" s="174">
        <f t="shared" si="3"/>
        <v>10515.9</v>
      </c>
      <c r="I561" s="174">
        <f t="shared" si="4"/>
        <v>10926.9</v>
      </c>
      <c r="J561" s="174">
        <f t="shared" si="5"/>
        <v>7106.6</v>
      </c>
    </row>
    <row r="562" spans="2:10" ht="14.25" customHeight="1">
      <c r="B562" s="213" t="s">
        <v>571</v>
      </c>
      <c r="C562" s="135" t="s">
        <v>343</v>
      </c>
      <c r="D562" s="135" t="s">
        <v>345</v>
      </c>
      <c r="E562" s="211" t="s">
        <v>572</v>
      </c>
      <c r="F562" s="135"/>
      <c r="G562" s="135"/>
      <c r="H562" s="174">
        <f t="shared" si="3"/>
        <v>10515.9</v>
      </c>
      <c r="I562" s="174">
        <f t="shared" si="4"/>
        <v>10926.9</v>
      </c>
      <c r="J562" s="174">
        <f t="shared" si="5"/>
        <v>7106.6</v>
      </c>
    </row>
    <row r="563" spans="2:10" ht="14.25" customHeight="1">
      <c r="B563" s="212" t="s">
        <v>573</v>
      </c>
      <c r="C563" s="135" t="s">
        <v>343</v>
      </c>
      <c r="D563" s="135" t="s">
        <v>345</v>
      </c>
      <c r="E563" s="54" t="s">
        <v>574</v>
      </c>
      <c r="F563" s="135"/>
      <c r="G563" s="135"/>
      <c r="H563" s="174">
        <f t="shared" si="3"/>
        <v>10515.9</v>
      </c>
      <c r="I563" s="174">
        <f t="shared" si="4"/>
        <v>10926.9</v>
      </c>
      <c r="J563" s="174">
        <f t="shared" si="5"/>
        <v>7106.6</v>
      </c>
    </row>
    <row r="564" spans="2:10" ht="14.25" customHeight="1">
      <c r="B564" s="185" t="s">
        <v>575</v>
      </c>
      <c r="C564" s="135" t="s">
        <v>343</v>
      </c>
      <c r="D564" s="135" t="s">
        <v>345</v>
      </c>
      <c r="E564" s="54" t="s">
        <v>574</v>
      </c>
      <c r="F564" s="135" t="s">
        <v>481</v>
      </c>
      <c r="G564" s="135"/>
      <c r="H564" s="174">
        <f t="shared" si="3"/>
        <v>10515.9</v>
      </c>
      <c r="I564" s="174">
        <f t="shared" si="4"/>
        <v>10926.9</v>
      </c>
      <c r="J564" s="174">
        <f t="shared" si="5"/>
        <v>7106.6</v>
      </c>
    </row>
    <row r="565" spans="2:10" ht="12.75" customHeight="1">
      <c r="B565" s="185" t="s">
        <v>576</v>
      </c>
      <c r="C565" s="135" t="s">
        <v>343</v>
      </c>
      <c r="D565" s="135" t="s">
        <v>345</v>
      </c>
      <c r="E565" s="54" t="s">
        <v>574</v>
      </c>
      <c r="F565" s="135">
        <v>610</v>
      </c>
      <c r="G565" s="135"/>
      <c r="H565" s="174">
        <f t="shared" si="3"/>
        <v>10515.9</v>
      </c>
      <c r="I565" s="174">
        <f t="shared" si="4"/>
        <v>10926.9</v>
      </c>
      <c r="J565" s="174">
        <f t="shared" si="5"/>
        <v>7106.6</v>
      </c>
    </row>
    <row r="566" spans="2:16" ht="14.25" customHeight="1">
      <c r="B566" s="185" t="s">
        <v>389</v>
      </c>
      <c r="C566" s="135" t="s">
        <v>343</v>
      </c>
      <c r="D566" s="135" t="s">
        <v>345</v>
      </c>
      <c r="E566" s="54" t="s">
        <v>574</v>
      </c>
      <c r="F566" s="135">
        <v>610</v>
      </c>
      <c r="G566" s="135">
        <v>2</v>
      </c>
      <c r="H566" s="174">
        <f>'Прил. 7'!I790</f>
        <v>10515.9</v>
      </c>
      <c r="I566" s="174">
        <f>'Прил. 7'!J790</f>
        <v>10926.9</v>
      </c>
      <c r="J566" s="174">
        <f>'Прил. 7'!K790</f>
        <v>7106.6</v>
      </c>
      <c r="L566" s="279"/>
      <c r="M566" s="279"/>
      <c r="N566" s="279"/>
      <c r="O566" s="279"/>
      <c r="P566" s="279"/>
    </row>
    <row r="567" spans="2:10" ht="66.75" customHeight="1">
      <c r="B567" s="280" t="s">
        <v>577</v>
      </c>
      <c r="C567" s="135" t="s">
        <v>343</v>
      </c>
      <c r="D567" s="135" t="s">
        <v>345</v>
      </c>
      <c r="E567" s="281" t="s">
        <v>578</v>
      </c>
      <c r="F567" s="135"/>
      <c r="G567" s="135"/>
      <c r="H567" s="174">
        <f>H568</f>
        <v>14452</v>
      </c>
      <c r="I567" s="174">
        <f>I568</f>
        <v>12211.7</v>
      </c>
      <c r="J567" s="174">
        <f>J568</f>
        <v>11788.1</v>
      </c>
    </row>
    <row r="568" spans="2:10" ht="14.25" customHeight="1">
      <c r="B568" s="213" t="s">
        <v>571</v>
      </c>
      <c r="C568" s="135" t="s">
        <v>343</v>
      </c>
      <c r="D568" s="135" t="s">
        <v>345</v>
      </c>
      <c r="E568" s="281" t="s">
        <v>579</v>
      </c>
      <c r="F568" s="135"/>
      <c r="G568" s="135"/>
      <c r="H568" s="174">
        <f>H569</f>
        <v>14452</v>
      </c>
      <c r="I568" s="174">
        <f>I569</f>
        <v>12211.7</v>
      </c>
      <c r="J568" s="174">
        <f>J569</f>
        <v>11788.1</v>
      </c>
    </row>
    <row r="569" spans="2:10" ht="14.25" customHeight="1">
      <c r="B569" s="185" t="s">
        <v>575</v>
      </c>
      <c r="C569" s="135" t="s">
        <v>343</v>
      </c>
      <c r="D569" s="135" t="s">
        <v>345</v>
      </c>
      <c r="E569" s="281" t="s">
        <v>579</v>
      </c>
      <c r="F569" s="135" t="s">
        <v>481</v>
      </c>
      <c r="G569" s="135"/>
      <c r="H569" s="174">
        <f>H570</f>
        <v>14452</v>
      </c>
      <c r="I569" s="174">
        <f>I570</f>
        <v>12211.7</v>
      </c>
      <c r="J569" s="174">
        <f>J570</f>
        <v>11788.1</v>
      </c>
    </row>
    <row r="570" spans="2:10" ht="14.25" customHeight="1">
      <c r="B570" s="185" t="s">
        <v>576</v>
      </c>
      <c r="C570" s="135" t="s">
        <v>343</v>
      </c>
      <c r="D570" s="135" t="s">
        <v>345</v>
      </c>
      <c r="E570" s="281" t="s">
        <v>579</v>
      </c>
      <c r="F570" s="135">
        <v>610</v>
      </c>
      <c r="G570" s="135"/>
      <c r="H570" s="174">
        <f>H571</f>
        <v>14452</v>
      </c>
      <c r="I570" s="174">
        <f>I571</f>
        <v>12211.7</v>
      </c>
      <c r="J570" s="174">
        <f>J571</f>
        <v>11788.1</v>
      </c>
    </row>
    <row r="571" spans="2:10" ht="14.25" customHeight="1">
      <c r="B571" s="213" t="s">
        <v>390</v>
      </c>
      <c r="C571" s="135" t="s">
        <v>343</v>
      </c>
      <c r="D571" s="135" t="s">
        <v>345</v>
      </c>
      <c r="E571" s="281" t="s">
        <v>579</v>
      </c>
      <c r="F571" s="135">
        <v>610</v>
      </c>
      <c r="G571" s="135" t="s">
        <v>451</v>
      </c>
      <c r="H571" s="174">
        <f>'Прил. 7'!I795</f>
        <v>14452</v>
      </c>
      <c r="I571" s="174">
        <f>'Прил. 7'!J795</f>
        <v>12211.7</v>
      </c>
      <c r="J571" s="174">
        <f>'Прил. 7'!K795</f>
        <v>11788.1</v>
      </c>
    </row>
    <row r="572" spans="2:10" ht="28.5" customHeight="1" hidden="1">
      <c r="B572" s="210" t="s">
        <v>445</v>
      </c>
      <c r="C572" s="135" t="s">
        <v>343</v>
      </c>
      <c r="D572" s="135" t="s">
        <v>345</v>
      </c>
      <c r="E572" s="54" t="s">
        <v>434</v>
      </c>
      <c r="F572" s="135"/>
      <c r="G572" s="135"/>
      <c r="H572" s="136">
        <f>H573</f>
        <v>0</v>
      </c>
      <c r="I572" s="136">
        <f>I573</f>
        <v>0</v>
      </c>
      <c r="J572" s="136">
        <f>J573</f>
        <v>0</v>
      </c>
    </row>
    <row r="573" spans="2:10" ht="12.75" customHeight="1" hidden="1">
      <c r="B573" s="180" t="s">
        <v>417</v>
      </c>
      <c r="C573" s="135" t="s">
        <v>343</v>
      </c>
      <c r="D573" s="135" t="s">
        <v>345</v>
      </c>
      <c r="E573" s="211" t="s">
        <v>446</v>
      </c>
      <c r="F573" s="135"/>
      <c r="G573" s="135"/>
      <c r="H573" s="136">
        <f>H574</f>
        <v>0</v>
      </c>
      <c r="I573" s="136">
        <f>I574</f>
        <v>0</v>
      </c>
      <c r="J573" s="136">
        <f>J574</f>
        <v>0</v>
      </c>
    </row>
    <row r="574" spans="2:10" ht="12.75" customHeight="1" hidden="1">
      <c r="B574" s="178" t="s">
        <v>575</v>
      </c>
      <c r="C574" s="135" t="s">
        <v>343</v>
      </c>
      <c r="D574" s="135" t="s">
        <v>345</v>
      </c>
      <c r="E574" s="211" t="s">
        <v>446</v>
      </c>
      <c r="F574" s="135" t="s">
        <v>481</v>
      </c>
      <c r="G574" s="135"/>
      <c r="H574" s="136">
        <f>H575</f>
        <v>0</v>
      </c>
      <c r="I574" s="136">
        <f>I575</f>
        <v>0</v>
      </c>
      <c r="J574" s="136">
        <f>J575</f>
        <v>0</v>
      </c>
    </row>
    <row r="575" spans="2:10" ht="12.75" customHeight="1" hidden="1">
      <c r="B575" s="178" t="s">
        <v>576</v>
      </c>
      <c r="C575" s="135" t="s">
        <v>343</v>
      </c>
      <c r="D575" s="135" t="s">
        <v>345</v>
      </c>
      <c r="E575" s="211" t="s">
        <v>446</v>
      </c>
      <c r="F575" s="135" t="s">
        <v>580</v>
      </c>
      <c r="G575" s="135"/>
      <c r="H575" s="136">
        <f>H576</f>
        <v>0</v>
      </c>
      <c r="I575" s="136">
        <f>I576</f>
        <v>0</v>
      </c>
      <c r="J575" s="136">
        <f>J576</f>
        <v>0</v>
      </c>
    </row>
    <row r="576" spans="2:10" ht="14.25" customHeight="1" hidden="1">
      <c r="B576" s="178" t="s">
        <v>389</v>
      </c>
      <c r="C576" s="135" t="s">
        <v>343</v>
      </c>
      <c r="D576" s="135" t="s">
        <v>345</v>
      </c>
      <c r="E576" s="211" t="s">
        <v>446</v>
      </c>
      <c r="F576" s="135" t="s">
        <v>580</v>
      </c>
      <c r="G576" s="135" t="s">
        <v>413</v>
      </c>
      <c r="H576" s="136">
        <f>'Прил. 7'!I805</f>
        <v>0</v>
      </c>
      <c r="I576" s="136">
        <f>'Прил. 7'!J805</f>
        <v>0</v>
      </c>
      <c r="J576" s="136">
        <f>'Прил. 7'!K805</f>
        <v>0</v>
      </c>
    </row>
    <row r="577" spans="2:10" ht="14.25" customHeight="1" hidden="1">
      <c r="B577" s="185"/>
      <c r="C577" s="135"/>
      <c r="D577" s="135"/>
      <c r="E577" s="54"/>
      <c r="F577" s="135"/>
      <c r="G577" s="135"/>
      <c r="H577" s="174"/>
      <c r="I577" s="174"/>
      <c r="J577" s="174"/>
    </row>
    <row r="578" spans="2:10" ht="14.25" customHeight="1" hidden="1">
      <c r="B578" s="213"/>
      <c r="C578" s="135"/>
      <c r="D578" s="135"/>
      <c r="E578" s="54"/>
      <c r="F578" s="135"/>
      <c r="G578" s="135"/>
      <c r="H578" s="174"/>
      <c r="I578" s="174"/>
      <c r="J578" s="174"/>
    </row>
    <row r="579" spans="2:10" ht="14.25" customHeight="1" hidden="1">
      <c r="B579" s="185"/>
      <c r="C579" s="135"/>
      <c r="D579" s="135"/>
      <c r="E579" s="54"/>
      <c r="F579" s="135"/>
      <c r="G579" s="135"/>
      <c r="H579" s="174"/>
      <c r="I579" s="174"/>
      <c r="J579" s="174"/>
    </row>
    <row r="580" spans="2:10" ht="14.25" customHeight="1" hidden="1">
      <c r="B580" s="185"/>
      <c r="C580" s="135"/>
      <c r="D580" s="135"/>
      <c r="E580" s="54"/>
      <c r="F580" s="135"/>
      <c r="G580" s="135"/>
      <c r="H580" s="174"/>
      <c r="I580" s="174"/>
      <c r="J580" s="174"/>
    </row>
    <row r="581" spans="2:10" ht="14.25" customHeight="1" hidden="1">
      <c r="B581" s="213"/>
      <c r="C581" s="135"/>
      <c r="D581" s="135"/>
      <c r="E581" s="54"/>
      <c r="F581" s="135"/>
      <c r="G581" s="135"/>
      <c r="H581" s="174"/>
      <c r="I581" s="174"/>
      <c r="J581" s="174"/>
    </row>
    <row r="582" spans="2:10" ht="14.25" customHeight="1" hidden="1">
      <c r="B582" s="190"/>
      <c r="C582" s="135"/>
      <c r="D582" s="135"/>
      <c r="E582" s="54"/>
      <c r="F582" s="135"/>
      <c r="G582" s="135"/>
      <c r="H582" s="174"/>
      <c r="I582" s="174"/>
      <c r="J582" s="174"/>
    </row>
    <row r="583" spans="2:10" ht="14.25" customHeight="1" hidden="1">
      <c r="B583" s="185"/>
      <c r="C583" s="135"/>
      <c r="D583" s="135"/>
      <c r="E583" s="54"/>
      <c r="F583" s="135"/>
      <c r="G583" s="135"/>
      <c r="H583" s="174"/>
      <c r="I583" s="174"/>
      <c r="J583" s="174"/>
    </row>
    <row r="584" spans="2:10" ht="14.25" customHeight="1" hidden="1">
      <c r="B584" s="185"/>
      <c r="C584" s="135"/>
      <c r="D584" s="135"/>
      <c r="E584" s="54"/>
      <c r="F584" s="135"/>
      <c r="G584" s="135"/>
      <c r="H584" s="174"/>
      <c r="I584" s="174"/>
      <c r="J584" s="174"/>
    </row>
    <row r="585" spans="2:10" ht="14.25" customHeight="1" hidden="1">
      <c r="B585" s="185"/>
      <c r="C585" s="135"/>
      <c r="D585" s="135"/>
      <c r="E585" s="54"/>
      <c r="F585" s="135"/>
      <c r="G585" s="135"/>
      <c r="H585" s="174"/>
      <c r="I585" s="174"/>
      <c r="J585" s="174"/>
    </row>
    <row r="586" spans="2:10" ht="12.75" customHeight="1" hidden="1">
      <c r="B586" s="185" t="s">
        <v>393</v>
      </c>
      <c r="C586" s="135" t="s">
        <v>343</v>
      </c>
      <c r="D586" s="135" t="s">
        <v>345</v>
      </c>
      <c r="E586" s="54" t="s">
        <v>394</v>
      </c>
      <c r="F586" s="135"/>
      <c r="G586" s="135"/>
      <c r="H586" s="174">
        <f>H587</f>
        <v>0</v>
      </c>
      <c r="I586" s="174">
        <f>I587</f>
        <v>0</v>
      </c>
      <c r="J586" s="174">
        <f>J587</f>
        <v>0</v>
      </c>
    </row>
    <row r="587" spans="2:10" ht="27.75" customHeight="1" hidden="1">
      <c r="B587" s="178" t="s">
        <v>540</v>
      </c>
      <c r="C587" s="135" t="s">
        <v>343</v>
      </c>
      <c r="D587" s="135" t="s">
        <v>345</v>
      </c>
      <c r="E587" s="54" t="s">
        <v>541</v>
      </c>
      <c r="F587" s="135"/>
      <c r="G587" s="135"/>
      <c r="H587" s="174">
        <f>H588</f>
        <v>0</v>
      </c>
      <c r="I587" s="174">
        <f>I588</f>
        <v>0</v>
      </c>
      <c r="J587" s="174">
        <f>J588</f>
        <v>0</v>
      </c>
    </row>
    <row r="588" spans="2:10" ht="14.25" customHeight="1" hidden="1">
      <c r="B588" s="185" t="s">
        <v>575</v>
      </c>
      <c r="C588" s="135" t="s">
        <v>343</v>
      </c>
      <c r="D588" s="135" t="s">
        <v>345</v>
      </c>
      <c r="E588" s="54" t="s">
        <v>541</v>
      </c>
      <c r="F588" s="135" t="s">
        <v>481</v>
      </c>
      <c r="G588" s="135"/>
      <c r="H588" s="174">
        <f>H589</f>
        <v>0</v>
      </c>
      <c r="I588" s="174">
        <f>I589</f>
        <v>0</v>
      </c>
      <c r="J588" s="174">
        <f>J589</f>
        <v>0</v>
      </c>
    </row>
    <row r="589" spans="2:10" ht="14.25" customHeight="1" hidden="1">
      <c r="B589" s="185" t="s">
        <v>576</v>
      </c>
      <c r="C589" s="135" t="s">
        <v>343</v>
      </c>
      <c r="D589" s="135" t="s">
        <v>345</v>
      </c>
      <c r="E589" s="54" t="s">
        <v>541</v>
      </c>
      <c r="F589" s="135">
        <v>610</v>
      </c>
      <c r="G589" s="135"/>
      <c r="H589" s="174">
        <f>H590</f>
        <v>0</v>
      </c>
      <c r="I589" s="174">
        <f>I590</f>
        <v>0</v>
      </c>
      <c r="J589" s="174">
        <f>J590</f>
        <v>0</v>
      </c>
    </row>
    <row r="590" spans="2:10" ht="14.25" customHeight="1" hidden="1">
      <c r="B590" s="213" t="s">
        <v>390</v>
      </c>
      <c r="C590" s="135" t="s">
        <v>343</v>
      </c>
      <c r="D590" s="135" t="s">
        <v>345</v>
      </c>
      <c r="E590" s="54" t="s">
        <v>541</v>
      </c>
      <c r="F590" s="135">
        <v>610</v>
      </c>
      <c r="G590" s="135" t="s">
        <v>451</v>
      </c>
      <c r="H590" s="174"/>
      <c r="I590" s="174"/>
      <c r="J590" s="174"/>
    </row>
    <row r="591" spans="2:10" ht="12.75" customHeight="1">
      <c r="B591" s="231" t="s">
        <v>346</v>
      </c>
      <c r="C591" s="177" t="s">
        <v>343</v>
      </c>
      <c r="D591" s="177" t="s">
        <v>347</v>
      </c>
      <c r="E591" s="135"/>
      <c r="F591" s="135"/>
      <c r="G591" s="135"/>
      <c r="H591" s="174">
        <f>H599+H646+H592+H650</f>
        <v>126028.00000000001</v>
      </c>
      <c r="I591" s="174">
        <f>I599+I646+I592+I650</f>
        <v>110646.2</v>
      </c>
      <c r="J591" s="174">
        <f>J599+J646+J592+J650</f>
        <v>104441.09999999999</v>
      </c>
    </row>
    <row r="592" spans="2:10" ht="41.25" customHeight="1">
      <c r="B592" s="282" t="s">
        <v>442</v>
      </c>
      <c r="C592" s="135" t="s">
        <v>343</v>
      </c>
      <c r="D592" s="135" t="s">
        <v>347</v>
      </c>
      <c r="E592" s="19" t="s">
        <v>443</v>
      </c>
      <c r="F592" s="135"/>
      <c r="G592" s="135"/>
      <c r="H592" s="136">
        <f>H595</f>
        <v>37.5</v>
      </c>
      <c r="I592" s="136">
        <f>I595</f>
        <v>0</v>
      </c>
      <c r="J592" s="136">
        <f>J595</f>
        <v>0</v>
      </c>
    </row>
    <row r="593" spans="2:10" ht="12.75" customHeight="1" hidden="1">
      <c r="B593" s="190"/>
      <c r="C593" s="135" t="s">
        <v>343</v>
      </c>
      <c r="D593" s="135" t="s">
        <v>347</v>
      </c>
      <c r="E593" s="19" t="s">
        <v>434</v>
      </c>
      <c r="F593" s="135"/>
      <c r="G593" s="135"/>
      <c r="H593" s="136">
        <f>H594</f>
        <v>37.5</v>
      </c>
      <c r="I593" s="136"/>
      <c r="J593" s="136"/>
    </row>
    <row r="594" spans="2:10" ht="12.75" customHeight="1" hidden="1">
      <c r="B594" s="190"/>
      <c r="C594" s="135" t="s">
        <v>343</v>
      </c>
      <c r="D594" s="135" t="s">
        <v>347</v>
      </c>
      <c r="E594" s="19" t="s">
        <v>434</v>
      </c>
      <c r="F594" s="135"/>
      <c r="G594" s="135"/>
      <c r="H594" s="136">
        <f>H595</f>
        <v>37.5</v>
      </c>
      <c r="I594" s="136"/>
      <c r="J594" s="136"/>
    </row>
    <row r="595" spans="2:10" ht="12.75" customHeight="1">
      <c r="B595" s="190" t="s">
        <v>417</v>
      </c>
      <c r="C595" s="135" t="s">
        <v>343</v>
      </c>
      <c r="D595" s="135" t="s">
        <v>347</v>
      </c>
      <c r="E595" s="41" t="s">
        <v>444</v>
      </c>
      <c r="F595" s="135"/>
      <c r="G595" s="135"/>
      <c r="H595" s="136">
        <f>H596</f>
        <v>37.5</v>
      </c>
      <c r="I595" s="136">
        <f>I596</f>
        <v>0</v>
      </c>
      <c r="J595" s="136">
        <f>J596</f>
        <v>0</v>
      </c>
    </row>
    <row r="596" spans="2:10" ht="12.75" customHeight="1">
      <c r="B596" s="188" t="s">
        <v>405</v>
      </c>
      <c r="C596" s="135" t="s">
        <v>343</v>
      </c>
      <c r="D596" s="135" t="s">
        <v>347</v>
      </c>
      <c r="E596" s="41" t="s">
        <v>444</v>
      </c>
      <c r="F596" s="135" t="s">
        <v>406</v>
      </c>
      <c r="G596" s="135"/>
      <c r="H596" s="136">
        <f>H597</f>
        <v>37.5</v>
      </c>
      <c r="I596" s="136">
        <f>I597</f>
        <v>0</v>
      </c>
      <c r="J596" s="136">
        <f>J597</f>
        <v>0</v>
      </c>
    </row>
    <row r="597" spans="2:10" ht="12.75" customHeight="1">
      <c r="B597" s="188" t="s">
        <v>407</v>
      </c>
      <c r="C597" s="135" t="s">
        <v>343</v>
      </c>
      <c r="D597" s="135" t="s">
        <v>347</v>
      </c>
      <c r="E597" s="41" t="s">
        <v>444</v>
      </c>
      <c r="F597" s="135" t="s">
        <v>408</v>
      </c>
      <c r="G597" s="135"/>
      <c r="H597" s="136">
        <f>H598</f>
        <v>37.5</v>
      </c>
      <c r="I597" s="136">
        <f>I598</f>
        <v>0</v>
      </c>
      <c r="J597" s="136">
        <f>J598</f>
        <v>0</v>
      </c>
    </row>
    <row r="598" spans="2:10" ht="12.75" customHeight="1">
      <c r="B598" s="185" t="s">
        <v>389</v>
      </c>
      <c r="C598" s="135" t="s">
        <v>343</v>
      </c>
      <c r="D598" s="135" t="s">
        <v>347</v>
      </c>
      <c r="E598" s="41" t="s">
        <v>444</v>
      </c>
      <c r="F598" s="135" t="s">
        <v>408</v>
      </c>
      <c r="G598" s="135">
        <v>2</v>
      </c>
      <c r="H598" s="136">
        <f>'Прил. 7'!I814</f>
        <v>37.5</v>
      </c>
      <c r="I598" s="136">
        <f>'Прил. 7'!J814</f>
        <v>0</v>
      </c>
      <c r="J598" s="136">
        <f>'Прил. 7'!K814</f>
        <v>0</v>
      </c>
    </row>
    <row r="599" spans="2:10" ht="26.25" customHeight="1">
      <c r="B599" s="278" t="s">
        <v>567</v>
      </c>
      <c r="C599" s="135" t="s">
        <v>343</v>
      </c>
      <c r="D599" s="135" t="s">
        <v>347</v>
      </c>
      <c r="E599" s="54" t="s">
        <v>568</v>
      </c>
      <c r="F599" s="135"/>
      <c r="G599" s="135"/>
      <c r="H599" s="174">
        <f>H600</f>
        <v>125890.50000000001</v>
      </c>
      <c r="I599" s="174">
        <f>I600</f>
        <v>110646.2</v>
      </c>
      <c r="J599" s="174">
        <f>J600</f>
        <v>104441.09999999999</v>
      </c>
    </row>
    <row r="600" spans="2:10" ht="14.25" customHeight="1">
      <c r="B600" s="283" t="s">
        <v>581</v>
      </c>
      <c r="C600" s="135" t="s">
        <v>343</v>
      </c>
      <c r="D600" s="135" t="s">
        <v>347</v>
      </c>
      <c r="E600" s="54" t="s">
        <v>582</v>
      </c>
      <c r="F600" s="135"/>
      <c r="G600" s="135"/>
      <c r="H600" s="174">
        <f>H601+H606+H612+H618+H622+H627+H633+H639</f>
        <v>125890.50000000001</v>
      </c>
      <c r="I600" s="174">
        <f>I601+I606+I612+I618+I622+I627+I633+I639</f>
        <v>110646.2</v>
      </c>
      <c r="J600" s="174">
        <f>J601+J606+J612+J618+J622+J627+J633+J639</f>
        <v>104441.09999999999</v>
      </c>
    </row>
    <row r="601" spans="2:10" ht="28.5">
      <c r="B601" s="185" t="s">
        <v>583</v>
      </c>
      <c r="C601" s="135" t="s">
        <v>343</v>
      </c>
      <c r="D601" s="135" t="s">
        <v>347</v>
      </c>
      <c r="E601" s="54" t="s">
        <v>584</v>
      </c>
      <c r="F601" s="135"/>
      <c r="G601" s="135"/>
      <c r="H601" s="174">
        <f>H602</f>
        <v>33983.2</v>
      </c>
      <c r="I601" s="174">
        <f>I602</f>
        <v>32080.1</v>
      </c>
      <c r="J601" s="174">
        <f>J602</f>
        <v>30102.8</v>
      </c>
    </row>
    <row r="602" spans="2:10" ht="12.75" customHeight="1">
      <c r="B602" s="188" t="s">
        <v>585</v>
      </c>
      <c r="C602" s="135" t="s">
        <v>343</v>
      </c>
      <c r="D602" s="135" t="s">
        <v>347</v>
      </c>
      <c r="E602" s="54" t="s">
        <v>586</v>
      </c>
      <c r="F602" s="135"/>
      <c r="G602" s="135"/>
      <c r="H602" s="174">
        <f>H603</f>
        <v>33983.2</v>
      </c>
      <c r="I602" s="174">
        <f>I603</f>
        <v>32080.1</v>
      </c>
      <c r="J602" s="174">
        <f>J603</f>
        <v>30102.8</v>
      </c>
    </row>
    <row r="603" spans="2:10" ht="28.5">
      <c r="B603" s="185" t="s">
        <v>575</v>
      </c>
      <c r="C603" s="135" t="s">
        <v>343</v>
      </c>
      <c r="D603" s="135" t="s">
        <v>347</v>
      </c>
      <c r="E603" s="54" t="s">
        <v>586</v>
      </c>
      <c r="F603" s="135" t="s">
        <v>481</v>
      </c>
      <c r="G603" s="135"/>
      <c r="H603" s="174">
        <f>H604</f>
        <v>33983.2</v>
      </c>
      <c r="I603" s="174">
        <f>I604</f>
        <v>32080.1</v>
      </c>
      <c r="J603" s="174">
        <f>J604</f>
        <v>30102.8</v>
      </c>
    </row>
    <row r="604" spans="2:10" ht="14.25" customHeight="1">
      <c r="B604" s="185" t="s">
        <v>576</v>
      </c>
      <c r="C604" s="135" t="s">
        <v>343</v>
      </c>
      <c r="D604" s="135" t="s">
        <v>347</v>
      </c>
      <c r="E604" s="54" t="s">
        <v>586</v>
      </c>
      <c r="F604" s="135">
        <v>610</v>
      </c>
      <c r="G604" s="135"/>
      <c r="H604" s="174">
        <f>H605</f>
        <v>33983.2</v>
      </c>
      <c r="I604" s="174">
        <f>I605</f>
        <v>32080.1</v>
      </c>
      <c r="J604" s="174">
        <f>J605</f>
        <v>30102.8</v>
      </c>
    </row>
    <row r="605" spans="2:10" ht="14.25" customHeight="1">
      <c r="B605" s="185" t="s">
        <v>389</v>
      </c>
      <c r="C605" s="135" t="s">
        <v>343</v>
      </c>
      <c r="D605" s="135" t="s">
        <v>347</v>
      </c>
      <c r="E605" s="54" t="s">
        <v>586</v>
      </c>
      <c r="F605" s="135">
        <v>610</v>
      </c>
      <c r="G605" s="135">
        <v>2</v>
      </c>
      <c r="H605" s="174">
        <f>'Прил. 7'!I819</f>
        <v>33983.2</v>
      </c>
      <c r="I605" s="174">
        <f>'Прил. 7'!J819</f>
        <v>32080.1</v>
      </c>
      <c r="J605" s="174">
        <f>'Прил. 7'!K819</f>
        <v>30102.8</v>
      </c>
    </row>
    <row r="606" spans="2:10" ht="14.25" customHeight="1">
      <c r="B606" s="185" t="s">
        <v>587</v>
      </c>
      <c r="C606" s="135" t="s">
        <v>343</v>
      </c>
      <c r="D606" s="135" t="s">
        <v>347</v>
      </c>
      <c r="E606" s="54" t="s">
        <v>588</v>
      </c>
      <c r="F606" s="135"/>
      <c r="G606" s="135"/>
      <c r="H606" s="174">
        <f>H607</f>
        <v>5197.6</v>
      </c>
      <c r="I606" s="174">
        <f>I607</f>
        <v>6415.8</v>
      </c>
      <c r="J606" s="174">
        <f>J607</f>
        <v>6273</v>
      </c>
    </row>
    <row r="607" spans="2:10" ht="27.75" customHeight="1">
      <c r="B607" s="178" t="s">
        <v>589</v>
      </c>
      <c r="C607" s="135" t="s">
        <v>343</v>
      </c>
      <c r="D607" s="135" t="s">
        <v>347</v>
      </c>
      <c r="E607" s="54" t="s">
        <v>590</v>
      </c>
      <c r="F607" s="135"/>
      <c r="G607" s="135"/>
      <c r="H607" s="174">
        <f>H608</f>
        <v>5197.6</v>
      </c>
      <c r="I607" s="174">
        <f>I608</f>
        <v>6415.8</v>
      </c>
      <c r="J607" s="174">
        <f>J608</f>
        <v>6273</v>
      </c>
    </row>
    <row r="608" spans="2:10" ht="28.5">
      <c r="B608" s="178" t="s">
        <v>575</v>
      </c>
      <c r="C608" s="135" t="s">
        <v>343</v>
      </c>
      <c r="D608" s="135" t="s">
        <v>347</v>
      </c>
      <c r="E608" s="54" t="s">
        <v>590</v>
      </c>
      <c r="F608" s="135" t="s">
        <v>481</v>
      </c>
      <c r="G608" s="135"/>
      <c r="H608" s="174">
        <f>H609</f>
        <v>5197.6</v>
      </c>
      <c r="I608" s="174">
        <f>I609</f>
        <v>6415.8</v>
      </c>
      <c r="J608" s="174">
        <f>J609</f>
        <v>6273</v>
      </c>
    </row>
    <row r="609" spans="2:10" ht="14.25" customHeight="1">
      <c r="B609" s="185" t="s">
        <v>576</v>
      </c>
      <c r="C609" s="135" t="s">
        <v>343</v>
      </c>
      <c r="D609" s="135" t="s">
        <v>347</v>
      </c>
      <c r="E609" s="54" t="s">
        <v>590</v>
      </c>
      <c r="F609" s="135">
        <v>610</v>
      </c>
      <c r="G609" s="135"/>
      <c r="H609" s="174">
        <f>H611+H610</f>
        <v>5197.6</v>
      </c>
      <c r="I609" s="174">
        <f>I611+I610</f>
        <v>6415.8</v>
      </c>
      <c r="J609" s="174">
        <f>J611+J610</f>
        <v>6273</v>
      </c>
    </row>
    <row r="610" spans="2:10" ht="14.25" customHeight="1">
      <c r="B610" s="213" t="s">
        <v>390</v>
      </c>
      <c r="C610" s="135" t="s">
        <v>343</v>
      </c>
      <c r="D610" s="135" t="s">
        <v>347</v>
      </c>
      <c r="E610" s="54" t="s">
        <v>590</v>
      </c>
      <c r="F610" s="135" t="s">
        <v>580</v>
      </c>
      <c r="G610" s="135" t="s">
        <v>451</v>
      </c>
      <c r="H610" s="174">
        <f>'Прил. 7'!I824</f>
        <v>2578.5</v>
      </c>
      <c r="I610" s="174">
        <f>'Прил. 7'!J824</f>
        <v>3207.9</v>
      </c>
      <c r="J610" s="174">
        <f>'Прил. 7'!K824</f>
        <v>3136.5</v>
      </c>
    </row>
    <row r="611" spans="2:10" ht="14.25" customHeight="1">
      <c r="B611" s="213" t="s">
        <v>389</v>
      </c>
      <c r="C611" s="135" t="s">
        <v>343</v>
      </c>
      <c r="D611" s="135" t="s">
        <v>347</v>
      </c>
      <c r="E611" s="54" t="s">
        <v>591</v>
      </c>
      <c r="F611" s="135">
        <v>610</v>
      </c>
      <c r="G611" s="135" t="s">
        <v>413</v>
      </c>
      <c r="H611" s="174">
        <f>'Прил. 7'!I825</f>
        <v>2619.1</v>
      </c>
      <c r="I611" s="174">
        <f>'Прил. 7'!J825</f>
        <v>3207.9</v>
      </c>
      <c r="J611" s="174">
        <f>'Прил. 7'!K825</f>
        <v>3136.5</v>
      </c>
    </row>
    <row r="612" spans="2:10" ht="28.5">
      <c r="B612" s="180" t="s">
        <v>592</v>
      </c>
      <c r="C612" s="135" t="s">
        <v>343</v>
      </c>
      <c r="D612" s="135" t="s">
        <v>347</v>
      </c>
      <c r="E612" s="54" t="s">
        <v>593</v>
      </c>
      <c r="F612" s="135"/>
      <c r="G612" s="135"/>
      <c r="H612" s="174">
        <f>H613</f>
        <v>3913.8</v>
      </c>
      <c r="I612" s="174">
        <f>I613</f>
        <v>3664.4</v>
      </c>
      <c r="J612" s="174">
        <f>J613</f>
        <v>3363.5</v>
      </c>
    </row>
    <row r="613" spans="2:10" ht="27.75" customHeight="1">
      <c r="B613" s="178" t="s">
        <v>575</v>
      </c>
      <c r="C613" s="135" t="s">
        <v>343</v>
      </c>
      <c r="D613" s="135" t="s">
        <v>347</v>
      </c>
      <c r="E613" s="54" t="s">
        <v>594</v>
      </c>
      <c r="F613" s="135" t="s">
        <v>481</v>
      </c>
      <c r="G613" s="135"/>
      <c r="H613" s="174">
        <f>H614</f>
        <v>3913.8</v>
      </c>
      <c r="I613" s="174">
        <f>I614</f>
        <v>3664.4</v>
      </c>
      <c r="J613" s="174">
        <f>J614</f>
        <v>3363.5</v>
      </c>
    </row>
    <row r="614" spans="2:10" ht="14.25" customHeight="1">
      <c r="B614" s="185" t="s">
        <v>576</v>
      </c>
      <c r="C614" s="135" t="s">
        <v>343</v>
      </c>
      <c r="D614" s="135" t="s">
        <v>347</v>
      </c>
      <c r="E614" s="54" t="s">
        <v>594</v>
      </c>
      <c r="F614" s="135">
        <v>610</v>
      </c>
      <c r="G614" s="135"/>
      <c r="H614" s="174">
        <f>H616+H615+H617</f>
        <v>3913.8</v>
      </c>
      <c r="I614" s="174">
        <f>I616+I615+I617</f>
        <v>3664.4</v>
      </c>
      <c r="J614" s="174">
        <f>J616+J615+J617</f>
        <v>3363.5</v>
      </c>
    </row>
    <row r="615" spans="2:10" ht="14.25" customHeight="1">
      <c r="B615" s="213" t="s">
        <v>389</v>
      </c>
      <c r="C615" s="135" t="s">
        <v>343</v>
      </c>
      <c r="D615" s="135" t="s">
        <v>347</v>
      </c>
      <c r="E615" s="54" t="s">
        <v>594</v>
      </c>
      <c r="F615" s="135">
        <v>610</v>
      </c>
      <c r="G615" s="135" t="s">
        <v>413</v>
      </c>
      <c r="H615" s="174">
        <f>'Прил. 7'!I829</f>
        <v>39.1</v>
      </c>
      <c r="I615" s="174">
        <f>'Прил. 7'!J829</f>
        <v>36.6</v>
      </c>
      <c r="J615" s="174">
        <f>'Прил. 7'!K829</f>
        <v>33.6</v>
      </c>
    </row>
    <row r="616" spans="2:10" ht="14.25" customHeight="1">
      <c r="B616" s="213" t="s">
        <v>390</v>
      </c>
      <c r="C616" s="135" t="s">
        <v>343</v>
      </c>
      <c r="D616" s="135" t="s">
        <v>347</v>
      </c>
      <c r="E616" s="54" t="s">
        <v>594</v>
      </c>
      <c r="F616" s="135">
        <v>610</v>
      </c>
      <c r="G616" s="135" t="s">
        <v>451</v>
      </c>
      <c r="H616" s="174">
        <f>'Прил. 7'!I830</f>
        <v>348.7</v>
      </c>
      <c r="I616" s="174">
        <f>'Прил. 7'!J830</f>
        <v>326.5</v>
      </c>
      <c r="J616" s="174">
        <f>'Прил. 7'!K830</f>
        <v>266.4</v>
      </c>
    </row>
    <row r="617" spans="2:10" ht="14.25" customHeight="1">
      <c r="B617" s="185" t="s">
        <v>391</v>
      </c>
      <c r="C617" s="135" t="s">
        <v>343</v>
      </c>
      <c r="D617" s="135" t="s">
        <v>347</v>
      </c>
      <c r="E617" s="54" t="s">
        <v>594</v>
      </c>
      <c r="F617" s="135">
        <v>610</v>
      </c>
      <c r="G617" s="135" t="s">
        <v>423</v>
      </c>
      <c r="H617" s="174">
        <f>'Прил. 7'!I831</f>
        <v>3526</v>
      </c>
      <c r="I617" s="174">
        <f>'Прил. 7'!J831</f>
        <v>3301.3</v>
      </c>
      <c r="J617" s="174">
        <f>'Прил. 7'!K831</f>
        <v>3063.5</v>
      </c>
    </row>
    <row r="618" spans="2:10" ht="85.5">
      <c r="B618" s="180" t="s">
        <v>595</v>
      </c>
      <c r="C618" s="135" t="s">
        <v>343</v>
      </c>
      <c r="D618" s="135" t="s">
        <v>347</v>
      </c>
      <c r="E618" s="54" t="s">
        <v>596</v>
      </c>
      <c r="F618" s="135"/>
      <c r="G618" s="135"/>
      <c r="H618" s="174">
        <f>H619</f>
        <v>73519.6</v>
      </c>
      <c r="I618" s="174">
        <f>I619</f>
        <v>59157.5</v>
      </c>
      <c r="J618" s="174">
        <f>J619</f>
        <v>55413.6</v>
      </c>
    </row>
    <row r="619" spans="2:10" ht="28.5">
      <c r="B619" s="185" t="s">
        <v>575</v>
      </c>
      <c r="C619" s="135" t="s">
        <v>343</v>
      </c>
      <c r="D619" s="135" t="s">
        <v>347</v>
      </c>
      <c r="E619" s="54" t="s">
        <v>597</v>
      </c>
      <c r="F619" s="135" t="s">
        <v>481</v>
      </c>
      <c r="G619" s="135"/>
      <c r="H619" s="174">
        <f>H620</f>
        <v>73519.6</v>
      </c>
      <c r="I619" s="174">
        <f>I620</f>
        <v>59157.5</v>
      </c>
      <c r="J619" s="174">
        <f>J620</f>
        <v>55413.6</v>
      </c>
    </row>
    <row r="620" spans="2:10" ht="14.25" customHeight="1">
      <c r="B620" s="185" t="s">
        <v>576</v>
      </c>
      <c r="C620" s="135" t="s">
        <v>343</v>
      </c>
      <c r="D620" s="135" t="s">
        <v>347</v>
      </c>
      <c r="E620" s="54" t="s">
        <v>597</v>
      </c>
      <c r="F620" s="135">
        <v>610</v>
      </c>
      <c r="G620" s="135"/>
      <c r="H620" s="174">
        <f>H621</f>
        <v>73519.6</v>
      </c>
      <c r="I620" s="174">
        <f>I621</f>
        <v>59157.5</v>
      </c>
      <c r="J620" s="174">
        <f>J621</f>
        <v>55413.6</v>
      </c>
    </row>
    <row r="621" spans="2:10" ht="14.25" customHeight="1">
      <c r="B621" s="213" t="s">
        <v>390</v>
      </c>
      <c r="C621" s="135" t="s">
        <v>343</v>
      </c>
      <c r="D621" s="135" t="s">
        <v>347</v>
      </c>
      <c r="E621" s="54" t="s">
        <v>597</v>
      </c>
      <c r="F621" s="135">
        <v>610</v>
      </c>
      <c r="G621" s="135" t="s">
        <v>451</v>
      </c>
      <c r="H621" s="174">
        <f>'Прил. 7'!I835</f>
        <v>73519.6</v>
      </c>
      <c r="I621" s="174">
        <f>'Прил. 7'!J835</f>
        <v>59157.5</v>
      </c>
      <c r="J621" s="174">
        <f>'Прил. 7'!K835</f>
        <v>55413.6</v>
      </c>
    </row>
    <row r="622" spans="2:10" ht="14.25" customHeight="1">
      <c r="B622" s="185" t="s">
        <v>598</v>
      </c>
      <c r="C622" s="135" t="s">
        <v>343</v>
      </c>
      <c r="D622" s="135" t="s">
        <v>347</v>
      </c>
      <c r="E622" s="54" t="s">
        <v>599</v>
      </c>
      <c r="F622" s="135"/>
      <c r="G622" s="135"/>
      <c r="H622" s="174">
        <f>H624</f>
        <v>1464.3</v>
      </c>
      <c r="I622" s="174">
        <f>I624</f>
        <v>1516.4</v>
      </c>
      <c r="J622" s="174">
        <f>J624</f>
        <v>1476.2</v>
      </c>
    </row>
    <row r="623" spans="2:10" ht="12.75" customHeight="1">
      <c r="B623" s="188" t="s">
        <v>417</v>
      </c>
      <c r="C623" s="135" t="s">
        <v>343</v>
      </c>
      <c r="D623" s="135" t="s">
        <v>347</v>
      </c>
      <c r="E623" s="54" t="s">
        <v>600</v>
      </c>
      <c r="F623" s="135"/>
      <c r="G623" s="135"/>
      <c r="H623" s="174">
        <f>H624</f>
        <v>1464.3</v>
      </c>
      <c r="I623" s="174">
        <f>I624</f>
        <v>1516.4</v>
      </c>
      <c r="J623" s="174">
        <f>J624</f>
        <v>1476.2</v>
      </c>
    </row>
    <row r="624" spans="2:10" ht="14.25" customHeight="1">
      <c r="B624" s="185" t="s">
        <v>575</v>
      </c>
      <c r="C624" s="135" t="s">
        <v>343</v>
      </c>
      <c r="D624" s="135" t="s">
        <v>347</v>
      </c>
      <c r="E624" s="54" t="s">
        <v>600</v>
      </c>
      <c r="F624" s="135" t="s">
        <v>481</v>
      </c>
      <c r="G624" s="135"/>
      <c r="H624" s="174">
        <f>H625</f>
        <v>1464.3</v>
      </c>
      <c r="I624" s="174">
        <f>I625</f>
        <v>1516.4</v>
      </c>
      <c r="J624" s="174">
        <f>J625</f>
        <v>1476.2</v>
      </c>
    </row>
    <row r="625" spans="2:10" ht="14.25" customHeight="1">
      <c r="B625" s="185" t="s">
        <v>576</v>
      </c>
      <c r="C625" s="135" t="s">
        <v>343</v>
      </c>
      <c r="D625" s="135" t="s">
        <v>347</v>
      </c>
      <c r="E625" s="54" t="s">
        <v>600</v>
      </c>
      <c r="F625" s="135">
        <v>610</v>
      </c>
      <c r="G625" s="135"/>
      <c r="H625" s="174">
        <f>H626</f>
        <v>1464.3</v>
      </c>
      <c r="I625" s="174">
        <f>I626</f>
        <v>1516.4</v>
      </c>
      <c r="J625" s="174">
        <f>J626</f>
        <v>1476.2</v>
      </c>
    </row>
    <row r="626" spans="2:10" ht="14.25" customHeight="1">
      <c r="B626" s="213" t="s">
        <v>390</v>
      </c>
      <c r="C626" s="135" t="s">
        <v>343</v>
      </c>
      <c r="D626" s="135" t="s">
        <v>347</v>
      </c>
      <c r="E626" s="54" t="s">
        <v>600</v>
      </c>
      <c r="F626" s="135">
        <v>610</v>
      </c>
      <c r="G626" s="135" t="s">
        <v>451</v>
      </c>
      <c r="H626" s="174">
        <f>'Прил. 7'!I840</f>
        <v>1464.3</v>
      </c>
      <c r="I626" s="174">
        <f>'Прил. 7'!J840</f>
        <v>1516.4</v>
      </c>
      <c r="J626" s="174">
        <f>'Прил. 7'!K840</f>
        <v>1476.2</v>
      </c>
    </row>
    <row r="627" spans="2:10" ht="15.75" customHeight="1">
      <c r="B627" s="185" t="s">
        <v>598</v>
      </c>
      <c r="C627" s="135" t="s">
        <v>343</v>
      </c>
      <c r="D627" s="135" t="s">
        <v>347</v>
      </c>
      <c r="E627" s="54" t="s">
        <v>601</v>
      </c>
      <c r="F627" s="135"/>
      <c r="G627" s="135"/>
      <c r="H627" s="174">
        <f>H629</f>
        <v>7812</v>
      </c>
      <c r="I627" s="174">
        <f>I629</f>
        <v>7812</v>
      </c>
      <c r="J627" s="174">
        <f>J629</f>
        <v>7812</v>
      </c>
    </row>
    <row r="628" spans="2:10" ht="12.75" customHeight="1">
      <c r="B628" s="188" t="s">
        <v>585</v>
      </c>
      <c r="C628" s="135" t="s">
        <v>343</v>
      </c>
      <c r="D628" s="135" t="s">
        <v>347</v>
      </c>
      <c r="E628" s="54" t="s">
        <v>602</v>
      </c>
      <c r="F628" s="135"/>
      <c r="G628" s="135"/>
      <c r="H628" s="174">
        <f>H629</f>
        <v>7812</v>
      </c>
      <c r="I628" s="174">
        <f>I629</f>
        <v>7812</v>
      </c>
      <c r="J628" s="174">
        <f>J629</f>
        <v>7812</v>
      </c>
    </row>
    <row r="629" spans="2:10" ht="12.75" customHeight="1">
      <c r="B629" s="185" t="s">
        <v>575</v>
      </c>
      <c r="C629" s="135" t="s">
        <v>343</v>
      </c>
      <c r="D629" s="135" t="s">
        <v>347</v>
      </c>
      <c r="E629" s="54" t="s">
        <v>602</v>
      </c>
      <c r="F629" s="135" t="s">
        <v>481</v>
      </c>
      <c r="G629" s="135"/>
      <c r="H629" s="174">
        <f>H630</f>
        <v>7812</v>
      </c>
      <c r="I629" s="174">
        <f>I630</f>
        <v>7812</v>
      </c>
      <c r="J629" s="174">
        <f>J630</f>
        <v>7812</v>
      </c>
    </row>
    <row r="630" spans="2:10" ht="12.75" customHeight="1">
      <c r="B630" s="185" t="s">
        <v>576</v>
      </c>
      <c r="C630" s="135" t="s">
        <v>343</v>
      </c>
      <c r="D630" s="135" t="s">
        <v>347</v>
      </c>
      <c r="E630" s="54" t="s">
        <v>602</v>
      </c>
      <c r="F630" s="135">
        <v>610</v>
      </c>
      <c r="G630" s="135"/>
      <c r="H630" s="174">
        <f>H631</f>
        <v>7812</v>
      </c>
      <c r="I630" s="174">
        <f>I631</f>
        <v>7812</v>
      </c>
      <c r="J630" s="174">
        <f>J631</f>
        <v>7812</v>
      </c>
    </row>
    <row r="631" spans="2:10" ht="12.75" customHeight="1">
      <c r="B631" s="185" t="s">
        <v>576</v>
      </c>
      <c r="C631" s="135" t="s">
        <v>343</v>
      </c>
      <c r="D631" s="135" t="s">
        <v>347</v>
      </c>
      <c r="E631" s="54" t="s">
        <v>602</v>
      </c>
      <c r="F631" s="135">
        <v>610</v>
      </c>
      <c r="G631" s="135"/>
      <c r="H631" s="174">
        <f>H632</f>
        <v>7812</v>
      </c>
      <c r="I631" s="174">
        <f>I632</f>
        <v>7812</v>
      </c>
      <c r="J631" s="174">
        <f>J632</f>
        <v>7812</v>
      </c>
    </row>
    <row r="632" spans="2:10" ht="14.25" customHeight="1">
      <c r="B632" s="185" t="s">
        <v>391</v>
      </c>
      <c r="C632" s="135" t="s">
        <v>343</v>
      </c>
      <c r="D632" s="135" t="s">
        <v>347</v>
      </c>
      <c r="E632" s="54" t="s">
        <v>602</v>
      </c>
      <c r="F632" s="135">
        <v>610</v>
      </c>
      <c r="G632" s="135" t="s">
        <v>423</v>
      </c>
      <c r="H632" s="174">
        <f>'Прил. 7'!I846</f>
        <v>7812</v>
      </c>
      <c r="I632" s="174">
        <f>'Прил. 7'!J846</f>
        <v>7812</v>
      </c>
      <c r="J632" s="174">
        <f>'Прил. 7'!K846</f>
        <v>7812</v>
      </c>
    </row>
    <row r="633" spans="2:10" ht="27.75" customHeight="1" hidden="1">
      <c r="B633" s="185" t="s">
        <v>603</v>
      </c>
      <c r="C633" s="135" t="s">
        <v>343</v>
      </c>
      <c r="D633" s="135" t="s">
        <v>347</v>
      </c>
      <c r="E633" s="54" t="s">
        <v>604</v>
      </c>
      <c r="F633" s="135"/>
      <c r="G633" s="135"/>
      <c r="H633" s="174">
        <f>H635</f>
        <v>0</v>
      </c>
      <c r="I633" s="174">
        <f>I635</f>
        <v>0</v>
      </c>
      <c r="J633" s="174">
        <f>J635</f>
        <v>0</v>
      </c>
    </row>
    <row r="634" spans="2:10" ht="12.75" customHeight="1" hidden="1">
      <c r="B634" s="188" t="s">
        <v>417</v>
      </c>
      <c r="C634" s="135" t="s">
        <v>343</v>
      </c>
      <c r="D634" s="135" t="s">
        <v>347</v>
      </c>
      <c r="E634" s="54" t="s">
        <v>605</v>
      </c>
      <c r="F634" s="135"/>
      <c r="G634" s="135"/>
      <c r="H634" s="174">
        <f>H635</f>
        <v>0</v>
      </c>
      <c r="I634" s="174">
        <f>I635</f>
        <v>0</v>
      </c>
      <c r="J634" s="174">
        <f>J635</f>
        <v>0</v>
      </c>
    </row>
    <row r="635" spans="2:10" ht="12.75" customHeight="1" hidden="1">
      <c r="B635" s="185" t="s">
        <v>575</v>
      </c>
      <c r="C635" s="135" t="s">
        <v>343</v>
      </c>
      <c r="D635" s="135" t="s">
        <v>347</v>
      </c>
      <c r="E635" s="54" t="s">
        <v>605</v>
      </c>
      <c r="F635" s="135" t="s">
        <v>481</v>
      </c>
      <c r="G635" s="135"/>
      <c r="H635" s="174">
        <f>H636</f>
        <v>0</v>
      </c>
      <c r="I635" s="174">
        <f>I636</f>
        <v>0</v>
      </c>
      <c r="J635" s="174">
        <f>J636</f>
        <v>0</v>
      </c>
    </row>
    <row r="636" spans="2:10" ht="12.75" customHeight="1" hidden="1">
      <c r="B636" s="185" t="s">
        <v>576</v>
      </c>
      <c r="C636" s="135" t="s">
        <v>343</v>
      </c>
      <c r="D636" s="135" t="s">
        <v>347</v>
      </c>
      <c r="E636" s="54" t="s">
        <v>605</v>
      </c>
      <c r="F636" s="135">
        <v>610</v>
      </c>
      <c r="G636" s="135"/>
      <c r="H636" s="174">
        <f>H637+H638</f>
        <v>0</v>
      </c>
      <c r="I636" s="174">
        <f>I637+I638</f>
        <v>0</v>
      </c>
      <c r="J636" s="174">
        <f>J637+J638</f>
        <v>0</v>
      </c>
    </row>
    <row r="637" spans="2:10" ht="14.25" customHeight="1" hidden="1">
      <c r="B637" s="185" t="s">
        <v>389</v>
      </c>
      <c r="C637" s="135" t="s">
        <v>343</v>
      </c>
      <c r="D637" s="135" t="s">
        <v>347</v>
      </c>
      <c r="E637" s="54" t="s">
        <v>606</v>
      </c>
      <c r="F637" s="135">
        <v>610</v>
      </c>
      <c r="G637" s="135">
        <v>2</v>
      </c>
      <c r="H637" s="174"/>
      <c r="I637" s="174"/>
      <c r="J637" s="174"/>
    </row>
    <row r="638" spans="2:10" ht="14.25" customHeight="1" hidden="1">
      <c r="B638" s="213" t="s">
        <v>390</v>
      </c>
      <c r="C638" s="135" t="s">
        <v>343</v>
      </c>
      <c r="D638" s="135" t="s">
        <v>347</v>
      </c>
      <c r="E638" s="54" t="s">
        <v>607</v>
      </c>
      <c r="F638" s="135">
        <v>610</v>
      </c>
      <c r="G638" s="135" t="s">
        <v>451</v>
      </c>
      <c r="H638" s="174"/>
      <c r="I638" s="174"/>
      <c r="J638" s="174"/>
    </row>
    <row r="639" spans="2:10" ht="29.25" customHeight="1" hidden="1">
      <c r="B639" s="180" t="s">
        <v>608</v>
      </c>
      <c r="C639" s="135" t="s">
        <v>343</v>
      </c>
      <c r="D639" s="135" t="s">
        <v>347</v>
      </c>
      <c r="E639" s="54" t="s">
        <v>609</v>
      </c>
      <c r="F639" s="135"/>
      <c r="G639" s="135"/>
      <c r="H639" s="174">
        <f>H640</f>
        <v>0</v>
      </c>
      <c r="I639" s="174">
        <f>I641</f>
        <v>0</v>
      </c>
      <c r="J639" s="174">
        <f>J640</f>
        <v>0</v>
      </c>
    </row>
    <row r="640" spans="2:10" ht="28.5" customHeight="1" hidden="1">
      <c r="B640" s="180" t="s">
        <v>610</v>
      </c>
      <c r="C640" s="135" t="s">
        <v>343</v>
      </c>
      <c r="D640" s="135" t="s">
        <v>347</v>
      </c>
      <c r="E640" s="39" t="s">
        <v>611</v>
      </c>
      <c r="F640" s="135"/>
      <c r="G640" s="135"/>
      <c r="H640" s="174">
        <f>H641</f>
        <v>0</v>
      </c>
      <c r="I640" s="174">
        <f>I641</f>
        <v>0</v>
      </c>
      <c r="J640" s="174">
        <f>J641</f>
        <v>0</v>
      </c>
    </row>
    <row r="641" spans="2:10" ht="15.75" customHeight="1" hidden="1">
      <c r="B641" s="185" t="s">
        <v>575</v>
      </c>
      <c r="C641" s="135" t="s">
        <v>343</v>
      </c>
      <c r="D641" s="135" t="s">
        <v>347</v>
      </c>
      <c r="E641" s="39" t="s">
        <v>611</v>
      </c>
      <c r="F641" s="135" t="s">
        <v>481</v>
      </c>
      <c r="G641" s="135"/>
      <c r="H641" s="174">
        <f>H642</f>
        <v>0</v>
      </c>
      <c r="I641" s="174">
        <f>I642</f>
        <v>0</v>
      </c>
      <c r="J641" s="174">
        <f>J642</f>
        <v>0</v>
      </c>
    </row>
    <row r="642" spans="2:10" ht="15" customHeight="1" hidden="1">
      <c r="B642" s="185" t="s">
        <v>576</v>
      </c>
      <c r="C642" s="135" t="s">
        <v>343</v>
      </c>
      <c r="D642" s="135" t="s">
        <v>347</v>
      </c>
      <c r="E642" s="39" t="s">
        <v>611</v>
      </c>
      <c r="F642" s="135" t="s">
        <v>580</v>
      </c>
      <c r="G642" s="135"/>
      <c r="H642" s="174">
        <f>H643+H644+H645</f>
        <v>0</v>
      </c>
      <c r="I642" s="174">
        <f>I643</f>
        <v>0</v>
      </c>
      <c r="J642" s="174">
        <f>J643+J644+J645</f>
        <v>0</v>
      </c>
    </row>
    <row r="643" spans="2:10" ht="15.75" customHeight="1" hidden="1">
      <c r="B643" s="185" t="s">
        <v>389</v>
      </c>
      <c r="C643" s="135" t="s">
        <v>343</v>
      </c>
      <c r="D643" s="135" t="s">
        <v>347</v>
      </c>
      <c r="E643" s="39" t="s">
        <v>611</v>
      </c>
      <c r="F643" s="135" t="s">
        <v>580</v>
      </c>
      <c r="G643" s="135" t="s">
        <v>413</v>
      </c>
      <c r="H643" s="174">
        <f>'Прил. 7'!I857</f>
        <v>0</v>
      </c>
      <c r="I643" s="174">
        <f>'Прил. 7'!J857</f>
        <v>0</v>
      </c>
      <c r="J643" s="174">
        <f>'Прил. 7'!K857</f>
        <v>0</v>
      </c>
    </row>
    <row r="644" spans="2:10" ht="15.75" customHeight="1" hidden="1">
      <c r="B644" s="213" t="s">
        <v>390</v>
      </c>
      <c r="C644" s="135" t="s">
        <v>343</v>
      </c>
      <c r="D644" s="135" t="s">
        <v>347</v>
      </c>
      <c r="E644" s="39" t="s">
        <v>611</v>
      </c>
      <c r="F644" s="135" t="s">
        <v>580</v>
      </c>
      <c r="G644" s="135" t="s">
        <v>451</v>
      </c>
      <c r="H644" s="174">
        <f>'Прил. 7'!I858</f>
        <v>0</v>
      </c>
      <c r="I644" s="174">
        <f>'Прил. 7'!J858</f>
        <v>0</v>
      </c>
      <c r="J644" s="174">
        <f>'Прил. 7'!K858</f>
        <v>0</v>
      </c>
    </row>
    <row r="645" spans="2:10" ht="15.75" customHeight="1" hidden="1">
      <c r="B645" s="185" t="s">
        <v>391</v>
      </c>
      <c r="C645" s="135" t="s">
        <v>343</v>
      </c>
      <c r="D645" s="135" t="s">
        <v>347</v>
      </c>
      <c r="E645" s="39" t="s">
        <v>611</v>
      </c>
      <c r="F645" s="135" t="s">
        <v>580</v>
      </c>
      <c r="G645" s="135" t="s">
        <v>423</v>
      </c>
      <c r="H645" s="174">
        <f>'Прил. 7'!I859</f>
        <v>0</v>
      </c>
      <c r="I645" s="174">
        <f>'Прил. 7'!J859</f>
        <v>0</v>
      </c>
      <c r="J645" s="174">
        <f>'Прил. 7'!K859</f>
        <v>0</v>
      </c>
    </row>
    <row r="646" spans="2:10" ht="27" customHeight="1">
      <c r="B646" s="178" t="s">
        <v>540</v>
      </c>
      <c r="C646" s="135" t="s">
        <v>343</v>
      </c>
      <c r="D646" s="135" t="s">
        <v>347</v>
      </c>
      <c r="E646" s="181" t="s">
        <v>541</v>
      </c>
      <c r="F646" s="135"/>
      <c r="G646" s="135"/>
      <c r="H646" s="174">
        <f>H647</f>
        <v>100</v>
      </c>
      <c r="I646" s="174">
        <f>I647</f>
        <v>0</v>
      </c>
      <c r="J646" s="174">
        <f>J647</f>
        <v>0</v>
      </c>
    </row>
    <row r="647" spans="2:10" ht="15.75" customHeight="1">
      <c r="B647" s="188" t="s">
        <v>405</v>
      </c>
      <c r="C647" s="135" t="s">
        <v>343</v>
      </c>
      <c r="D647" s="135" t="s">
        <v>347</v>
      </c>
      <c r="E647" s="181" t="s">
        <v>541</v>
      </c>
      <c r="F647" s="135" t="s">
        <v>406</v>
      </c>
      <c r="G647" s="135"/>
      <c r="H647" s="174">
        <f>H648</f>
        <v>100</v>
      </c>
      <c r="I647" s="174">
        <f>I648</f>
        <v>0</v>
      </c>
      <c r="J647" s="174">
        <f>J648</f>
        <v>0</v>
      </c>
    </row>
    <row r="648" spans="2:10" ht="15.75" customHeight="1">
      <c r="B648" s="188" t="s">
        <v>407</v>
      </c>
      <c r="C648" s="135" t="s">
        <v>343</v>
      </c>
      <c r="D648" s="135" t="s">
        <v>347</v>
      </c>
      <c r="E648" s="181" t="s">
        <v>541</v>
      </c>
      <c r="F648" s="135" t="s">
        <v>408</v>
      </c>
      <c r="G648" s="135"/>
      <c r="H648" s="174">
        <f>H649</f>
        <v>100</v>
      </c>
      <c r="I648" s="174">
        <f>I649</f>
        <v>0</v>
      </c>
      <c r="J648" s="174">
        <f>J649</f>
        <v>0</v>
      </c>
    </row>
    <row r="649" spans="2:10" ht="15.75" customHeight="1">
      <c r="B649" s="188" t="s">
        <v>390</v>
      </c>
      <c r="C649" s="135" t="s">
        <v>343</v>
      </c>
      <c r="D649" s="135" t="s">
        <v>347</v>
      </c>
      <c r="E649" s="181" t="s">
        <v>541</v>
      </c>
      <c r="F649" s="135" t="s">
        <v>408</v>
      </c>
      <c r="G649" s="135" t="s">
        <v>451</v>
      </c>
      <c r="H649" s="174">
        <f>'Прил. 7'!I863</f>
        <v>100</v>
      </c>
      <c r="I649" s="174">
        <f>'Прил. 7'!J863</f>
        <v>0</v>
      </c>
      <c r="J649" s="174">
        <f>'Прил. 7'!K863</f>
        <v>0</v>
      </c>
    </row>
    <row r="650" spans="2:10" ht="28.5" customHeight="1" hidden="1">
      <c r="B650" s="210" t="s">
        <v>445</v>
      </c>
      <c r="C650" s="135" t="s">
        <v>343</v>
      </c>
      <c r="D650" s="135" t="s">
        <v>347</v>
      </c>
      <c r="E650" s="54" t="s">
        <v>434</v>
      </c>
      <c r="F650" s="135"/>
      <c r="G650" s="135"/>
      <c r="H650" s="136">
        <f>H651</f>
        <v>0</v>
      </c>
      <c r="I650" s="136">
        <f>I651</f>
        <v>0</v>
      </c>
      <c r="J650" s="136">
        <f>J651</f>
        <v>0</v>
      </c>
    </row>
    <row r="651" spans="2:10" ht="15.75" customHeight="1" hidden="1">
      <c r="B651" s="180" t="s">
        <v>417</v>
      </c>
      <c r="C651" s="135" t="s">
        <v>343</v>
      </c>
      <c r="D651" s="135" t="s">
        <v>347</v>
      </c>
      <c r="E651" s="211" t="s">
        <v>446</v>
      </c>
      <c r="F651" s="135"/>
      <c r="G651" s="135"/>
      <c r="H651" s="136">
        <f>H652</f>
        <v>0</v>
      </c>
      <c r="I651" s="136">
        <f>I652</f>
        <v>0</v>
      </c>
      <c r="J651" s="136">
        <f>J652</f>
        <v>0</v>
      </c>
    </row>
    <row r="652" spans="2:10" ht="15.75" customHeight="1" hidden="1">
      <c r="B652" s="178" t="s">
        <v>575</v>
      </c>
      <c r="C652" s="135" t="s">
        <v>343</v>
      </c>
      <c r="D652" s="135" t="s">
        <v>347</v>
      </c>
      <c r="E652" s="211" t="s">
        <v>446</v>
      </c>
      <c r="F652" s="135" t="s">
        <v>481</v>
      </c>
      <c r="G652" s="135"/>
      <c r="H652" s="136">
        <f>H653</f>
        <v>0</v>
      </c>
      <c r="I652" s="136">
        <f>I653</f>
        <v>0</v>
      </c>
      <c r="J652" s="136">
        <f>J653</f>
        <v>0</v>
      </c>
    </row>
    <row r="653" spans="2:10" ht="15.75" customHeight="1" hidden="1">
      <c r="B653" s="178" t="s">
        <v>576</v>
      </c>
      <c r="C653" s="135" t="s">
        <v>343</v>
      </c>
      <c r="D653" s="135" t="s">
        <v>347</v>
      </c>
      <c r="E653" s="211" t="s">
        <v>446</v>
      </c>
      <c r="F653" s="135" t="s">
        <v>580</v>
      </c>
      <c r="G653" s="135"/>
      <c r="H653" s="136">
        <f>H654</f>
        <v>0</v>
      </c>
      <c r="I653" s="136">
        <f>I654</f>
        <v>0</v>
      </c>
      <c r="J653" s="136">
        <f>J654</f>
        <v>0</v>
      </c>
    </row>
    <row r="654" spans="2:10" ht="15.75" customHeight="1" hidden="1">
      <c r="B654" s="178" t="s">
        <v>389</v>
      </c>
      <c r="C654" s="135" t="s">
        <v>343</v>
      </c>
      <c r="D654" s="135" t="s">
        <v>347</v>
      </c>
      <c r="E654" s="211" t="s">
        <v>446</v>
      </c>
      <c r="F654" s="135" t="s">
        <v>580</v>
      </c>
      <c r="G654" s="135" t="s">
        <v>413</v>
      </c>
      <c r="H654" s="136">
        <f>'Прил. 7'!I868</f>
        <v>0</v>
      </c>
      <c r="I654" s="136">
        <f>'Прил. 7'!J868</f>
        <v>0</v>
      </c>
      <c r="J654" s="136">
        <f>'Прил. 7'!K868</f>
        <v>0</v>
      </c>
    </row>
    <row r="655" spans="2:10" ht="12.75" customHeight="1">
      <c r="B655" s="284" t="s">
        <v>612</v>
      </c>
      <c r="C655" s="177" t="s">
        <v>343</v>
      </c>
      <c r="D655" s="177" t="s">
        <v>349</v>
      </c>
      <c r="E655" s="54"/>
      <c r="F655" s="135"/>
      <c r="G655" s="135"/>
      <c r="H655" s="174">
        <f>H656+H664+H667+H670+H673+H676+H683+H690+H697</f>
        <v>25639</v>
      </c>
      <c r="I655" s="174">
        <f>I656+I664+I667+I670+I673+I676+I683+I690+I697</f>
        <v>11790.399999999998</v>
      </c>
      <c r="J655" s="174">
        <f>J656+J664+J667+J670+J673+J676+J683+J690+J697</f>
        <v>12106.099999999999</v>
      </c>
    </row>
    <row r="656" spans="2:10" ht="27.75" customHeight="1">
      <c r="B656" s="278" t="s">
        <v>567</v>
      </c>
      <c r="C656" s="135" t="s">
        <v>343</v>
      </c>
      <c r="D656" s="135" t="s">
        <v>349</v>
      </c>
      <c r="E656" s="54" t="s">
        <v>568</v>
      </c>
      <c r="F656" s="135"/>
      <c r="G656" s="135"/>
      <c r="H656" s="174">
        <f aca="true" t="shared" si="6" ref="H656:H661">H657</f>
        <v>7108.9</v>
      </c>
      <c r="I656" s="174">
        <f aca="true" t="shared" si="7" ref="I656:I661">I657</f>
        <v>6093.1</v>
      </c>
      <c r="J656" s="174">
        <f aca="true" t="shared" si="8" ref="J656:J661">J657</f>
        <v>6493.1</v>
      </c>
    </row>
    <row r="657" spans="2:10" ht="13.5" customHeight="1">
      <c r="B657" s="187" t="s">
        <v>613</v>
      </c>
      <c r="C657" s="135" t="s">
        <v>343</v>
      </c>
      <c r="D657" s="135" t="s">
        <v>349</v>
      </c>
      <c r="E657" s="54" t="s">
        <v>614</v>
      </c>
      <c r="F657" s="135"/>
      <c r="G657" s="135"/>
      <c r="H657" s="174">
        <f t="shared" si="6"/>
        <v>7108.9</v>
      </c>
      <c r="I657" s="174">
        <f t="shared" si="7"/>
        <v>6093.1</v>
      </c>
      <c r="J657" s="174">
        <f t="shared" si="8"/>
        <v>6493.1</v>
      </c>
    </row>
    <row r="658" spans="2:10" ht="27.75" customHeight="1">
      <c r="B658" s="187" t="s">
        <v>615</v>
      </c>
      <c r="C658" s="135" t="s">
        <v>343</v>
      </c>
      <c r="D658" s="135" t="s">
        <v>349</v>
      </c>
      <c r="E658" s="54" t="s">
        <v>616</v>
      </c>
      <c r="F658" s="135"/>
      <c r="G658" s="135"/>
      <c r="H658" s="174">
        <f t="shared" si="6"/>
        <v>7108.9</v>
      </c>
      <c r="I658" s="174">
        <f t="shared" si="7"/>
        <v>6093.1</v>
      </c>
      <c r="J658" s="174">
        <f t="shared" si="8"/>
        <v>6493.1</v>
      </c>
    </row>
    <row r="659" spans="2:10" ht="12.75" customHeight="1">
      <c r="B659" s="188" t="s">
        <v>585</v>
      </c>
      <c r="C659" s="135" t="s">
        <v>343</v>
      </c>
      <c r="D659" s="135" t="s">
        <v>349</v>
      </c>
      <c r="E659" s="39" t="s">
        <v>617</v>
      </c>
      <c r="F659" s="135"/>
      <c r="G659" s="135"/>
      <c r="H659" s="174">
        <f t="shared" si="6"/>
        <v>7108.9</v>
      </c>
      <c r="I659" s="174">
        <f t="shared" si="7"/>
        <v>6093.1</v>
      </c>
      <c r="J659" s="174">
        <f t="shared" si="8"/>
        <v>6493.1</v>
      </c>
    </row>
    <row r="660" spans="2:10" ht="12.75" customHeight="1">
      <c r="B660" s="185" t="s">
        <v>575</v>
      </c>
      <c r="C660" s="135" t="s">
        <v>343</v>
      </c>
      <c r="D660" s="135" t="s">
        <v>349</v>
      </c>
      <c r="E660" s="39" t="s">
        <v>617</v>
      </c>
      <c r="F660" s="135" t="s">
        <v>481</v>
      </c>
      <c r="G660" s="135"/>
      <c r="H660" s="174">
        <f t="shared" si="6"/>
        <v>7108.9</v>
      </c>
      <c r="I660" s="174">
        <f t="shared" si="7"/>
        <v>6093.1</v>
      </c>
      <c r="J660" s="174">
        <f t="shared" si="8"/>
        <v>6493.1</v>
      </c>
    </row>
    <row r="661" spans="2:10" ht="12.75" customHeight="1">
      <c r="B661" s="185" t="s">
        <v>576</v>
      </c>
      <c r="C661" s="135" t="s">
        <v>343</v>
      </c>
      <c r="D661" s="135" t="s">
        <v>349</v>
      </c>
      <c r="E661" s="39" t="s">
        <v>617</v>
      </c>
      <c r="F661" s="135" t="s">
        <v>580</v>
      </c>
      <c r="G661" s="135"/>
      <c r="H661" s="174">
        <f t="shared" si="6"/>
        <v>7108.9</v>
      </c>
      <c r="I661" s="174">
        <f t="shared" si="7"/>
        <v>6093.1</v>
      </c>
      <c r="J661" s="174">
        <f t="shared" si="8"/>
        <v>6493.1</v>
      </c>
    </row>
    <row r="662" spans="2:10" ht="12.75" customHeight="1">
      <c r="B662" s="185" t="s">
        <v>389</v>
      </c>
      <c r="C662" s="135" t="s">
        <v>343</v>
      </c>
      <c r="D662" s="135" t="s">
        <v>349</v>
      </c>
      <c r="E662" s="39" t="s">
        <v>617</v>
      </c>
      <c r="F662" s="135" t="s">
        <v>580</v>
      </c>
      <c r="G662" s="135" t="s">
        <v>413</v>
      </c>
      <c r="H662" s="174">
        <f>'Прил. 7'!I883</f>
        <v>7108.9</v>
      </c>
      <c r="I662" s="174">
        <f>'Прил. 7'!J883</f>
        <v>6093.1</v>
      </c>
      <c r="J662" s="174">
        <f>'Прил. 7'!K883</f>
        <v>6493.1</v>
      </c>
    </row>
    <row r="663" spans="2:10" ht="28.5" customHeight="1">
      <c r="B663" s="221" t="s">
        <v>618</v>
      </c>
      <c r="C663" s="135" t="s">
        <v>343</v>
      </c>
      <c r="D663" s="135" t="s">
        <v>349</v>
      </c>
      <c r="E663" s="41" t="s">
        <v>619</v>
      </c>
      <c r="F663" s="135" t="s">
        <v>481</v>
      </c>
      <c r="G663" s="135"/>
      <c r="H663" s="136">
        <v>1494.7</v>
      </c>
      <c r="I663" s="136">
        <v>1494.7</v>
      </c>
      <c r="J663" s="136">
        <v>1494.7</v>
      </c>
    </row>
    <row r="664" spans="2:10" ht="12.75" customHeight="1">
      <c r="B664" s="185" t="s">
        <v>575</v>
      </c>
      <c r="C664" s="135" t="s">
        <v>343</v>
      </c>
      <c r="D664" s="135" t="s">
        <v>349</v>
      </c>
      <c r="E664" s="41" t="s">
        <v>619</v>
      </c>
      <c r="F664" s="135" t="s">
        <v>481</v>
      </c>
      <c r="G664" s="135"/>
      <c r="H664" s="136">
        <f>H665</f>
        <v>1700.9</v>
      </c>
      <c r="I664" s="136">
        <f>I665</f>
        <v>1494.7</v>
      </c>
      <c r="J664" s="136">
        <f>J665</f>
        <v>1494.7</v>
      </c>
    </row>
    <row r="665" spans="2:10" ht="12.75" customHeight="1">
      <c r="B665" s="185" t="s">
        <v>576</v>
      </c>
      <c r="C665" s="135" t="s">
        <v>343</v>
      </c>
      <c r="D665" s="135" t="s">
        <v>349</v>
      </c>
      <c r="E665" s="41" t="s">
        <v>619</v>
      </c>
      <c r="F665" s="135" t="s">
        <v>580</v>
      </c>
      <c r="G665" s="135"/>
      <c r="H665" s="136">
        <f>H666</f>
        <v>1700.9</v>
      </c>
      <c r="I665" s="136">
        <f>I666</f>
        <v>1494.7</v>
      </c>
      <c r="J665" s="136">
        <f>J666</f>
        <v>1494.7</v>
      </c>
    </row>
    <row r="666" spans="2:10" ht="12.75" customHeight="1">
      <c r="B666" s="185" t="s">
        <v>389</v>
      </c>
      <c r="C666" s="135" t="s">
        <v>343</v>
      </c>
      <c r="D666" s="135" t="s">
        <v>349</v>
      </c>
      <c r="E666" s="41" t="s">
        <v>619</v>
      </c>
      <c r="F666" s="135" t="s">
        <v>580</v>
      </c>
      <c r="G666" s="135" t="s">
        <v>413</v>
      </c>
      <c r="H666" s="136">
        <f>'Прил. 7'!I887</f>
        <v>1700.9</v>
      </c>
      <c r="I666" s="136">
        <f>'Прил. 7'!J887</f>
        <v>1494.7</v>
      </c>
      <c r="J666" s="136">
        <f>'Прил. 7'!K887</f>
        <v>1494.7</v>
      </c>
    </row>
    <row r="667" spans="2:10" ht="12.75" customHeight="1">
      <c r="B667" s="185" t="s">
        <v>620</v>
      </c>
      <c r="C667" s="135" t="s">
        <v>343</v>
      </c>
      <c r="D667" s="135" t="s">
        <v>349</v>
      </c>
      <c r="E667" s="41" t="s">
        <v>619</v>
      </c>
      <c r="F667" s="135" t="s">
        <v>481</v>
      </c>
      <c r="G667" s="135"/>
      <c r="H667" s="136">
        <f>H668</f>
        <v>11.7</v>
      </c>
      <c r="I667" s="136">
        <f>I668</f>
        <v>10.4</v>
      </c>
      <c r="J667" s="136">
        <f>J668</f>
        <v>10.4</v>
      </c>
    </row>
    <row r="668" spans="2:10" ht="12.75" customHeight="1">
      <c r="B668" s="185" t="s">
        <v>621</v>
      </c>
      <c r="C668" s="135" t="s">
        <v>343</v>
      </c>
      <c r="D668" s="135" t="s">
        <v>349</v>
      </c>
      <c r="E668" s="41" t="s">
        <v>619</v>
      </c>
      <c r="F668" s="135" t="s">
        <v>622</v>
      </c>
      <c r="G668" s="135"/>
      <c r="H668" s="136">
        <f>H669</f>
        <v>11.7</v>
      </c>
      <c r="I668" s="136">
        <f>I669</f>
        <v>10.4</v>
      </c>
      <c r="J668" s="136">
        <f>J669</f>
        <v>10.4</v>
      </c>
    </row>
    <row r="669" spans="2:10" ht="12.75" customHeight="1">
      <c r="B669" s="185" t="s">
        <v>389</v>
      </c>
      <c r="C669" s="135" t="s">
        <v>343</v>
      </c>
      <c r="D669" s="135" t="s">
        <v>349</v>
      </c>
      <c r="E669" s="41" t="s">
        <v>619</v>
      </c>
      <c r="F669" s="135" t="s">
        <v>622</v>
      </c>
      <c r="G669" s="135" t="s">
        <v>413</v>
      </c>
      <c r="H669" s="136">
        <f>'Прил. 7'!I890</f>
        <v>11.7</v>
      </c>
      <c r="I669" s="136">
        <f>'Прил. 7'!J890</f>
        <v>10.4</v>
      </c>
      <c r="J669" s="136">
        <f>'Прил. 7'!K890</f>
        <v>10.4</v>
      </c>
    </row>
    <row r="670" spans="2:10" ht="12.75" customHeight="1">
      <c r="B670" s="185" t="s">
        <v>623</v>
      </c>
      <c r="C670" s="135" t="s">
        <v>343</v>
      </c>
      <c r="D670" s="135" t="s">
        <v>349</v>
      </c>
      <c r="E670" s="41" t="s">
        <v>619</v>
      </c>
      <c r="F670" s="135" t="s">
        <v>481</v>
      </c>
      <c r="G670" s="135"/>
      <c r="H670" s="136">
        <f>H671</f>
        <v>11.7</v>
      </c>
      <c r="I670" s="136">
        <f>I671</f>
        <v>10.4</v>
      </c>
      <c r="J670" s="136">
        <f>J671</f>
        <v>10.4</v>
      </c>
    </row>
    <row r="671" spans="2:10" ht="41.25" customHeight="1">
      <c r="B671" s="178" t="s">
        <v>624</v>
      </c>
      <c r="C671" s="135" t="s">
        <v>343</v>
      </c>
      <c r="D671" s="135" t="s">
        <v>349</v>
      </c>
      <c r="E671" s="41" t="s">
        <v>619</v>
      </c>
      <c r="F671" s="135" t="s">
        <v>625</v>
      </c>
      <c r="G671" s="135"/>
      <c r="H671" s="136">
        <f>H672</f>
        <v>11.7</v>
      </c>
      <c r="I671" s="136">
        <f>I672</f>
        <v>10.4</v>
      </c>
      <c r="J671" s="136">
        <f>J672</f>
        <v>10.4</v>
      </c>
    </row>
    <row r="672" spans="2:10" ht="12.75" customHeight="1">
      <c r="B672" s="185" t="s">
        <v>389</v>
      </c>
      <c r="C672" s="135" t="s">
        <v>343</v>
      </c>
      <c r="D672" s="135" t="s">
        <v>349</v>
      </c>
      <c r="E672" s="41" t="s">
        <v>619</v>
      </c>
      <c r="F672" s="135" t="s">
        <v>625</v>
      </c>
      <c r="G672" s="135" t="s">
        <v>413</v>
      </c>
      <c r="H672" s="136">
        <f>'Прил. 7'!I893</f>
        <v>11.7</v>
      </c>
      <c r="I672" s="136">
        <f>'Прил. 7'!J893</f>
        <v>10.4</v>
      </c>
      <c r="J672" s="136">
        <f>'Прил. 7'!K893</f>
        <v>10.4</v>
      </c>
    </row>
    <row r="673" spans="2:10" ht="12.75" customHeight="1">
      <c r="B673" s="185" t="s">
        <v>409</v>
      </c>
      <c r="C673" s="135" t="s">
        <v>343</v>
      </c>
      <c r="D673" s="135" t="s">
        <v>349</v>
      </c>
      <c r="E673" s="41" t="s">
        <v>619</v>
      </c>
      <c r="F673" s="135" t="s">
        <v>410</v>
      </c>
      <c r="G673" s="135"/>
      <c r="H673" s="136">
        <f>H674</f>
        <v>11.7</v>
      </c>
      <c r="I673" s="136">
        <f>I674</f>
        <v>10.4</v>
      </c>
      <c r="J673" s="136">
        <f>J674</f>
        <v>10.4</v>
      </c>
    </row>
    <row r="674" spans="2:10" ht="54" customHeight="1">
      <c r="B674" s="178" t="s">
        <v>521</v>
      </c>
      <c r="C674" s="135" t="s">
        <v>343</v>
      </c>
      <c r="D674" s="135" t="s">
        <v>349</v>
      </c>
      <c r="E674" s="41" t="s">
        <v>619</v>
      </c>
      <c r="F674" s="135" t="s">
        <v>522</v>
      </c>
      <c r="G674" s="135"/>
      <c r="H674" s="136">
        <f>H675</f>
        <v>11.7</v>
      </c>
      <c r="I674" s="136">
        <f>I675</f>
        <v>10.4</v>
      </c>
      <c r="J674" s="136">
        <f>J675</f>
        <v>10.4</v>
      </c>
    </row>
    <row r="675" spans="2:10" ht="12.75" customHeight="1">
      <c r="B675" s="185" t="s">
        <v>389</v>
      </c>
      <c r="C675" s="135" t="s">
        <v>343</v>
      </c>
      <c r="D675" s="135" t="s">
        <v>349</v>
      </c>
      <c r="E675" s="41" t="s">
        <v>619</v>
      </c>
      <c r="F675" s="135" t="s">
        <v>522</v>
      </c>
      <c r="G675" s="135" t="s">
        <v>413</v>
      </c>
      <c r="H675" s="136">
        <f>'Прил. 7'!I896</f>
        <v>11.7</v>
      </c>
      <c r="I675" s="136">
        <f>'Прил. 7'!J896</f>
        <v>10.4</v>
      </c>
      <c r="J675" s="136">
        <f>'Прил. 7'!K896</f>
        <v>10.4</v>
      </c>
    </row>
    <row r="676" spans="2:10" ht="28.5" customHeight="1">
      <c r="B676" s="210" t="s">
        <v>626</v>
      </c>
      <c r="C676" s="135" t="s">
        <v>343</v>
      </c>
      <c r="D676" s="135" t="s">
        <v>349</v>
      </c>
      <c r="E676" s="39" t="s">
        <v>627</v>
      </c>
      <c r="F676" s="135"/>
      <c r="G676" s="135"/>
      <c r="H676" s="174">
        <f aca="true" t="shared" si="9" ref="H676:H681">H677</f>
        <v>4836.1</v>
      </c>
      <c r="I676" s="174">
        <f aca="true" t="shared" si="10" ref="I676:I681">I677</f>
        <v>4171.4</v>
      </c>
      <c r="J676" s="174">
        <f aca="true" t="shared" si="11" ref="J676:J681">J677</f>
        <v>4087.1</v>
      </c>
    </row>
    <row r="677" spans="2:10" ht="15.75" customHeight="1">
      <c r="B677" s="187" t="s">
        <v>628</v>
      </c>
      <c r="C677" s="135" t="s">
        <v>343</v>
      </c>
      <c r="D677" s="135" t="s">
        <v>349</v>
      </c>
      <c r="E677" s="39" t="s">
        <v>629</v>
      </c>
      <c r="F677" s="135"/>
      <c r="G677" s="135"/>
      <c r="H677" s="174">
        <f t="shared" si="9"/>
        <v>4836.1</v>
      </c>
      <c r="I677" s="174">
        <f t="shared" si="10"/>
        <v>4171.4</v>
      </c>
      <c r="J677" s="174">
        <f t="shared" si="11"/>
        <v>4087.1</v>
      </c>
    </row>
    <row r="678" spans="2:10" ht="54" customHeight="1">
      <c r="B678" s="187" t="s">
        <v>630</v>
      </c>
      <c r="C678" s="135" t="s">
        <v>343</v>
      </c>
      <c r="D678" s="135" t="s">
        <v>349</v>
      </c>
      <c r="E678" s="181" t="s">
        <v>631</v>
      </c>
      <c r="F678" s="135"/>
      <c r="G678" s="135"/>
      <c r="H678" s="174">
        <f t="shared" si="9"/>
        <v>4836.1</v>
      </c>
      <c r="I678" s="174">
        <f t="shared" si="10"/>
        <v>4171.4</v>
      </c>
      <c r="J678" s="174">
        <f t="shared" si="11"/>
        <v>4087.1</v>
      </c>
    </row>
    <row r="679" spans="2:10" ht="12.75" customHeight="1">
      <c r="B679" s="190" t="s">
        <v>632</v>
      </c>
      <c r="C679" s="135" t="s">
        <v>343</v>
      </c>
      <c r="D679" s="135" t="s">
        <v>349</v>
      </c>
      <c r="E679" s="181" t="s">
        <v>633</v>
      </c>
      <c r="F679" s="135"/>
      <c r="G679" s="135"/>
      <c r="H679" s="174">
        <f t="shared" si="9"/>
        <v>4836.1</v>
      </c>
      <c r="I679" s="174">
        <f t="shared" si="10"/>
        <v>4171.4</v>
      </c>
      <c r="J679" s="174">
        <f t="shared" si="11"/>
        <v>4087.1</v>
      </c>
    </row>
    <row r="680" spans="2:10" ht="12.75" customHeight="1">
      <c r="B680" s="185" t="s">
        <v>575</v>
      </c>
      <c r="C680" s="135" t="s">
        <v>343</v>
      </c>
      <c r="D680" s="135" t="s">
        <v>349</v>
      </c>
      <c r="E680" s="181" t="s">
        <v>633</v>
      </c>
      <c r="F680" s="128">
        <v>600</v>
      </c>
      <c r="G680" s="135"/>
      <c r="H680" s="174">
        <f t="shared" si="9"/>
        <v>4836.1</v>
      </c>
      <c r="I680" s="174">
        <f t="shared" si="10"/>
        <v>4171.4</v>
      </c>
      <c r="J680" s="174">
        <f t="shared" si="11"/>
        <v>4087.1</v>
      </c>
    </row>
    <row r="681" spans="2:10" ht="12.75" customHeight="1">
      <c r="B681" s="185" t="s">
        <v>576</v>
      </c>
      <c r="C681" s="135" t="s">
        <v>343</v>
      </c>
      <c r="D681" s="135" t="s">
        <v>349</v>
      </c>
      <c r="E681" s="181" t="s">
        <v>633</v>
      </c>
      <c r="F681" s="128">
        <v>610</v>
      </c>
      <c r="G681" s="135"/>
      <c r="H681" s="174">
        <f t="shared" si="9"/>
        <v>4836.1</v>
      </c>
      <c r="I681" s="174">
        <f t="shared" si="10"/>
        <v>4171.4</v>
      </c>
      <c r="J681" s="174">
        <f t="shared" si="11"/>
        <v>4087.1</v>
      </c>
    </row>
    <row r="682" spans="2:10" ht="14.25" customHeight="1">
      <c r="B682" s="185" t="s">
        <v>389</v>
      </c>
      <c r="C682" s="135" t="s">
        <v>343</v>
      </c>
      <c r="D682" s="135" t="s">
        <v>349</v>
      </c>
      <c r="E682" s="181" t="s">
        <v>633</v>
      </c>
      <c r="F682" s="128">
        <v>610</v>
      </c>
      <c r="G682" s="135" t="s">
        <v>413</v>
      </c>
      <c r="H682" s="174">
        <f>'Прил. 7'!I1014</f>
        <v>4836.1</v>
      </c>
      <c r="I682" s="174">
        <f>'Прил. 7'!J1014</f>
        <v>4171.4</v>
      </c>
      <c r="J682" s="174">
        <f>'Прил. 7'!K1014</f>
        <v>4087.1</v>
      </c>
    </row>
    <row r="683" spans="2:10" ht="14.25" customHeight="1" hidden="1">
      <c r="B683" s="213" t="s">
        <v>581</v>
      </c>
      <c r="C683" s="135" t="s">
        <v>343</v>
      </c>
      <c r="D683" s="135" t="s">
        <v>349</v>
      </c>
      <c r="E683" s="24"/>
      <c r="F683" s="133"/>
      <c r="G683" s="133"/>
      <c r="H683" s="136">
        <f>H684</f>
        <v>0</v>
      </c>
      <c r="I683" s="136">
        <f>I684</f>
        <v>0</v>
      </c>
      <c r="J683" s="136">
        <f>J684</f>
        <v>0</v>
      </c>
    </row>
    <row r="684" spans="2:10" ht="28.5" customHeight="1" hidden="1">
      <c r="B684" s="221" t="s">
        <v>634</v>
      </c>
      <c r="C684" s="135" t="s">
        <v>343</v>
      </c>
      <c r="D684" s="135" t="s">
        <v>349</v>
      </c>
      <c r="E684" s="285" t="s">
        <v>635</v>
      </c>
      <c r="F684" s="135"/>
      <c r="G684" s="135"/>
      <c r="H684" s="136">
        <f>H685</f>
        <v>0</v>
      </c>
      <c r="I684" s="136">
        <f>I685</f>
        <v>0</v>
      </c>
      <c r="J684" s="136">
        <f>J685</f>
        <v>0</v>
      </c>
    </row>
    <row r="685" spans="2:10" ht="14.25" customHeight="1" hidden="1">
      <c r="B685" s="185" t="s">
        <v>575</v>
      </c>
      <c r="C685" s="135" t="s">
        <v>343</v>
      </c>
      <c r="D685" s="135" t="s">
        <v>349</v>
      </c>
      <c r="E685" s="285" t="s">
        <v>635</v>
      </c>
      <c r="F685" s="135" t="s">
        <v>481</v>
      </c>
      <c r="G685" s="135"/>
      <c r="H685" s="136">
        <f>H686</f>
        <v>0</v>
      </c>
      <c r="I685" s="136">
        <f>I686</f>
        <v>0</v>
      </c>
      <c r="J685" s="136">
        <f>J686</f>
        <v>0</v>
      </c>
    </row>
    <row r="686" spans="2:10" ht="14.25" customHeight="1" hidden="1">
      <c r="B686" s="185" t="s">
        <v>576</v>
      </c>
      <c r="C686" s="135" t="s">
        <v>343</v>
      </c>
      <c r="D686" s="135" t="s">
        <v>349</v>
      </c>
      <c r="E686" s="285" t="s">
        <v>635</v>
      </c>
      <c r="F686" s="135" t="s">
        <v>580</v>
      </c>
      <c r="G686" s="135"/>
      <c r="H686" s="136">
        <f>H687+H688+H689</f>
        <v>0</v>
      </c>
      <c r="I686" s="136">
        <f>I687+I688+I689</f>
        <v>0</v>
      </c>
      <c r="J686" s="136">
        <f>J687+J688+J689</f>
        <v>0</v>
      </c>
    </row>
    <row r="687" spans="2:10" ht="14.25" customHeight="1" hidden="1">
      <c r="B687" s="213" t="s">
        <v>389</v>
      </c>
      <c r="C687" s="135" t="s">
        <v>343</v>
      </c>
      <c r="D687" s="135" t="s">
        <v>349</v>
      </c>
      <c r="E687" s="285" t="s">
        <v>635</v>
      </c>
      <c r="F687" s="135" t="s">
        <v>580</v>
      </c>
      <c r="G687" s="135" t="s">
        <v>413</v>
      </c>
      <c r="H687" s="136">
        <f>'Прил. 7'!I875</f>
        <v>0</v>
      </c>
      <c r="I687" s="136">
        <f>'Прил. 7'!J875</f>
        <v>0</v>
      </c>
      <c r="J687" s="136">
        <f>'Прил. 7'!K875</f>
        <v>0</v>
      </c>
    </row>
    <row r="688" spans="2:10" ht="15.75" customHeight="1" hidden="1">
      <c r="B688" s="213" t="s">
        <v>390</v>
      </c>
      <c r="C688" s="135" t="s">
        <v>343</v>
      </c>
      <c r="D688" s="135" t="s">
        <v>349</v>
      </c>
      <c r="E688" s="285" t="s">
        <v>635</v>
      </c>
      <c r="F688" s="135" t="s">
        <v>580</v>
      </c>
      <c r="G688" s="135" t="s">
        <v>451</v>
      </c>
      <c r="H688" s="136">
        <f>'Прил. 7'!I876</f>
        <v>0</v>
      </c>
      <c r="I688" s="136">
        <f>'Прил. 7'!J876</f>
        <v>0</v>
      </c>
      <c r="J688" s="136">
        <f>'Прил. 7'!K876</f>
        <v>0</v>
      </c>
    </row>
    <row r="689" spans="2:10" ht="12.75" customHeight="1" hidden="1">
      <c r="B689" s="185" t="s">
        <v>391</v>
      </c>
      <c r="C689" s="135" t="s">
        <v>343</v>
      </c>
      <c r="D689" s="135" t="s">
        <v>349</v>
      </c>
      <c r="E689" s="285" t="s">
        <v>635</v>
      </c>
      <c r="F689" s="135" t="s">
        <v>580</v>
      </c>
      <c r="G689" s="135" t="s">
        <v>423</v>
      </c>
      <c r="H689" s="136">
        <f>'Прил. 7'!I877</f>
        <v>0</v>
      </c>
      <c r="I689" s="136">
        <f>'Прил. 7'!J877</f>
        <v>0</v>
      </c>
      <c r="J689" s="136">
        <f>'Прил. 7'!K877</f>
        <v>0</v>
      </c>
    </row>
    <row r="690" spans="2:10" ht="12.75" customHeight="1" hidden="1">
      <c r="B690" s="187" t="s">
        <v>613</v>
      </c>
      <c r="C690" s="135" t="s">
        <v>343</v>
      </c>
      <c r="D690" s="135" t="s">
        <v>349</v>
      </c>
      <c r="E690" s="285"/>
      <c r="F690" s="135"/>
      <c r="G690" s="135"/>
      <c r="H690" s="136">
        <f>H691</f>
        <v>0</v>
      </c>
      <c r="I690" s="136">
        <f>I691</f>
        <v>0</v>
      </c>
      <c r="J690" s="136">
        <f>J691</f>
        <v>0</v>
      </c>
    </row>
    <row r="691" spans="2:10" ht="28.5" customHeight="1" hidden="1">
      <c r="B691" s="221" t="s">
        <v>634</v>
      </c>
      <c r="C691" s="135" t="s">
        <v>343</v>
      </c>
      <c r="D691" s="135" t="s">
        <v>349</v>
      </c>
      <c r="E691" s="285" t="s">
        <v>636</v>
      </c>
      <c r="F691" s="135"/>
      <c r="G691" s="135"/>
      <c r="H691" s="136">
        <f>H692</f>
        <v>0</v>
      </c>
      <c r="I691" s="136">
        <f>I692</f>
        <v>0</v>
      </c>
      <c r="J691" s="136">
        <f>J692</f>
        <v>0</v>
      </c>
    </row>
    <row r="692" spans="2:10" ht="12.75" customHeight="1" hidden="1">
      <c r="B692" s="185" t="s">
        <v>575</v>
      </c>
      <c r="C692" s="135" t="s">
        <v>343</v>
      </c>
      <c r="D692" s="135" t="s">
        <v>349</v>
      </c>
      <c r="E692" s="285" t="s">
        <v>636</v>
      </c>
      <c r="F692" s="135" t="s">
        <v>481</v>
      </c>
      <c r="G692" s="135"/>
      <c r="H692" s="136">
        <f>H693</f>
        <v>0</v>
      </c>
      <c r="I692" s="136">
        <f>I693</f>
        <v>0</v>
      </c>
      <c r="J692" s="136">
        <f>J693</f>
        <v>0</v>
      </c>
    </row>
    <row r="693" spans="2:10" ht="14.25" customHeight="1" hidden="1">
      <c r="B693" s="185" t="s">
        <v>576</v>
      </c>
      <c r="C693" s="135" t="s">
        <v>343</v>
      </c>
      <c r="D693" s="135" t="s">
        <v>349</v>
      </c>
      <c r="E693" s="285" t="s">
        <v>636</v>
      </c>
      <c r="F693" s="135" t="s">
        <v>580</v>
      </c>
      <c r="G693" s="135"/>
      <c r="H693" s="136">
        <f>H694+H695+H696</f>
        <v>0</v>
      </c>
      <c r="I693" s="136">
        <f>I694+I695+I696</f>
        <v>0</v>
      </c>
      <c r="J693" s="136">
        <f>J694+J695+J696</f>
        <v>0</v>
      </c>
    </row>
    <row r="694" spans="2:10" ht="15.75" customHeight="1" hidden="1">
      <c r="B694" s="213" t="s">
        <v>389</v>
      </c>
      <c r="C694" s="135" t="s">
        <v>343</v>
      </c>
      <c r="D694" s="135" t="s">
        <v>349</v>
      </c>
      <c r="E694" s="285" t="s">
        <v>636</v>
      </c>
      <c r="F694" s="135" t="s">
        <v>580</v>
      </c>
      <c r="G694" s="135" t="s">
        <v>413</v>
      </c>
      <c r="H694" s="136">
        <f>'Прил. 7'!I900</f>
        <v>0</v>
      </c>
      <c r="I694" s="136">
        <f>'Прил. 7'!J900</f>
        <v>0</v>
      </c>
      <c r="J694" s="136">
        <f>'Прил. 7'!K900</f>
        <v>0</v>
      </c>
    </row>
    <row r="695" spans="2:10" ht="12.75" customHeight="1" hidden="1">
      <c r="B695" s="213" t="s">
        <v>390</v>
      </c>
      <c r="C695" s="135" t="s">
        <v>343</v>
      </c>
      <c r="D695" s="135" t="s">
        <v>349</v>
      </c>
      <c r="E695" s="285" t="s">
        <v>636</v>
      </c>
      <c r="F695" s="135" t="s">
        <v>580</v>
      </c>
      <c r="G695" s="135" t="s">
        <v>451</v>
      </c>
      <c r="H695" s="136">
        <f>'Прил. 7'!I901</f>
        <v>0</v>
      </c>
      <c r="I695" s="136">
        <f>'Прил. 7'!J901</f>
        <v>0</v>
      </c>
      <c r="J695" s="136">
        <f>'Прил. 7'!K901</f>
        <v>0</v>
      </c>
    </row>
    <row r="696" spans="2:10" ht="12.75" customHeight="1" hidden="1">
      <c r="B696" s="185" t="s">
        <v>391</v>
      </c>
      <c r="C696" s="135" t="s">
        <v>343</v>
      </c>
      <c r="D696" s="135" t="s">
        <v>349</v>
      </c>
      <c r="E696" s="285" t="s">
        <v>636</v>
      </c>
      <c r="F696" s="135" t="s">
        <v>580</v>
      </c>
      <c r="G696" s="135" t="s">
        <v>423</v>
      </c>
      <c r="H696" s="136">
        <f>'Прил. 7'!I902</f>
        <v>0</v>
      </c>
      <c r="I696" s="136">
        <f>'Прил. 7'!J902</f>
        <v>0</v>
      </c>
      <c r="J696" s="136">
        <f>'Прил. 7'!K902</f>
        <v>0</v>
      </c>
    </row>
    <row r="697" spans="2:10" ht="12.75" customHeight="1">
      <c r="B697" s="185" t="s">
        <v>637</v>
      </c>
      <c r="C697" s="135" t="s">
        <v>343</v>
      </c>
      <c r="D697" s="135" t="s">
        <v>349</v>
      </c>
      <c r="E697" s="183" t="s">
        <v>638</v>
      </c>
      <c r="F697" s="128"/>
      <c r="G697" s="135"/>
      <c r="H697" s="136">
        <f>H698</f>
        <v>11958</v>
      </c>
      <c r="I697" s="136">
        <f>I698</f>
        <v>0</v>
      </c>
      <c r="J697" s="136">
        <f>J698</f>
        <v>0</v>
      </c>
    </row>
    <row r="698" spans="2:10" ht="12.75" customHeight="1">
      <c r="B698" s="190" t="s">
        <v>632</v>
      </c>
      <c r="C698" s="135" t="s">
        <v>343</v>
      </c>
      <c r="D698" s="135" t="s">
        <v>349</v>
      </c>
      <c r="E698" s="183" t="s">
        <v>638</v>
      </c>
      <c r="F698" s="128"/>
      <c r="G698" s="135"/>
      <c r="H698" s="136">
        <f>H699</f>
        <v>11958</v>
      </c>
      <c r="I698" s="136">
        <f>I699</f>
        <v>0</v>
      </c>
      <c r="J698" s="136">
        <f>J699</f>
        <v>0</v>
      </c>
    </row>
    <row r="699" spans="2:10" ht="12.75" customHeight="1">
      <c r="B699" s="185" t="s">
        <v>575</v>
      </c>
      <c r="C699" s="135" t="s">
        <v>343</v>
      </c>
      <c r="D699" s="135" t="s">
        <v>349</v>
      </c>
      <c r="E699" s="183" t="s">
        <v>638</v>
      </c>
      <c r="F699" s="128">
        <v>600</v>
      </c>
      <c r="G699" s="135"/>
      <c r="H699" s="136">
        <f>H700</f>
        <v>11958</v>
      </c>
      <c r="I699" s="136">
        <f>I700</f>
        <v>0</v>
      </c>
      <c r="J699" s="136">
        <f>J700</f>
        <v>0</v>
      </c>
    </row>
    <row r="700" spans="2:10" ht="12.75" customHeight="1">
      <c r="B700" s="185" t="s">
        <v>576</v>
      </c>
      <c r="C700" s="135" t="s">
        <v>343</v>
      </c>
      <c r="D700" s="135" t="s">
        <v>349</v>
      </c>
      <c r="E700" s="183" t="s">
        <v>638</v>
      </c>
      <c r="F700" s="128">
        <v>610</v>
      </c>
      <c r="G700" s="135"/>
      <c r="H700" s="136">
        <f>H701+H702+H703</f>
        <v>11958</v>
      </c>
      <c r="I700" s="136">
        <f>I701+I702+I703</f>
        <v>0</v>
      </c>
      <c r="J700" s="136">
        <f>J701+J702+J703</f>
        <v>0</v>
      </c>
    </row>
    <row r="701" spans="2:10" ht="12.75" customHeight="1">
      <c r="B701" s="185" t="s">
        <v>389</v>
      </c>
      <c r="C701" s="135" t="s">
        <v>343</v>
      </c>
      <c r="D701" s="135" t="s">
        <v>349</v>
      </c>
      <c r="E701" s="183" t="s">
        <v>638</v>
      </c>
      <c r="F701" s="128">
        <v>610</v>
      </c>
      <c r="G701" s="135" t="s">
        <v>413</v>
      </c>
      <c r="H701" s="136">
        <f>'Прил. 7'!I1019</f>
        <v>597.9</v>
      </c>
      <c r="I701" s="136">
        <f>'Прил. 7'!J1019</f>
        <v>0</v>
      </c>
      <c r="J701" s="136">
        <f>'Прил. 7'!K1019</f>
        <v>0</v>
      </c>
    </row>
    <row r="702" spans="2:10" ht="12.75" customHeight="1">
      <c r="B702" s="185" t="s">
        <v>390</v>
      </c>
      <c r="C702" s="135" t="s">
        <v>343</v>
      </c>
      <c r="D702" s="135" t="s">
        <v>349</v>
      </c>
      <c r="E702" s="183" t="s">
        <v>638</v>
      </c>
      <c r="F702" s="128">
        <v>610</v>
      </c>
      <c r="G702" s="135" t="s">
        <v>451</v>
      </c>
      <c r="H702" s="136">
        <f>'Прил. 7'!I1020</f>
        <v>11360.1</v>
      </c>
      <c r="I702" s="136">
        <f>'Прил. 7'!J1020</f>
        <v>0</v>
      </c>
      <c r="J702" s="136">
        <f>'Прил. 7'!K1020</f>
        <v>0</v>
      </c>
    </row>
    <row r="703" spans="2:10" ht="12.75" customHeight="1">
      <c r="B703" s="185" t="s">
        <v>391</v>
      </c>
      <c r="C703" s="135" t="s">
        <v>343</v>
      </c>
      <c r="D703" s="135" t="s">
        <v>349</v>
      </c>
      <c r="E703" s="183" t="s">
        <v>638</v>
      </c>
      <c r="F703" s="128">
        <v>610</v>
      </c>
      <c r="G703" s="135" t="s">
        <v>423</v>
      </c>
      <c r="H703" s="136">
        <f>'Прил. 7'!I1021</f>
        <v>0</v>
      </c>
      <c r="I703" s="136">
        <f>'Прил. 7'!J1021</f>
        <v>0</v>
      </c>
      <c r="J703" s="136">
        <f>'Прил. 7'!K1021</f>
        <v>0</v>
      </c>
    </row>
    <row r="704" spans="2:10" ht="12.75" customHeight="1">
      <c r="B704" s="231" t="s">
        <v>350</v>
      </c>
      <c r="C704" s="177" t="s">
        <v>343</v>
      </c>
      <c r="D704" s="177" t="s">
        <v>351</v>
      </c>
      <c r="E704" s="135"/>
      <c r="F704" s="135"/>
      <c r="G704" s="135"/>
      <c r="H704" s="262">
        <f>H705+H782+H711+H788</f>
        <v>521.2</v>
      </c>
      <c r="I704" s="262">
        <f>I705+I782+I711+I788</f>
        <v>450</v>
      </c>
      <c r="J704" s="262">
        <f>J705+J782+J711+J788</f>
        <v>230</v>
      </c>
    </row>
    <row r="705" spans="2:10" ht="15.75" customHeight="1">
      <c r="B705" s="286" t="s">
        <v>639</v>
      </c>
      <c r="C705" s="133" t="s">
        <v>343</v>
      </c>
      <c r="D705" s="133" t="s">
        <v>351</v>
      </c>
      <c r="E705" s="287" t="s">
        <v>568</v>
      </c>
      <c r="F705" s="230"/>
      <c r="G705" s="230"/>
      <c r="H705" s="173">
        <f>H706</f>
        <v>471.2</v>
      </c>
      <c r="I705" s="173">
        <f>I706</f>
        <v>400</v>
      </c>
      <c r="J705" s="173">
        <f>J706</f>
        <v>200</v>
      </c>
    </row>
    <row r="706" spans="2:10" ht="12.75" customHeight="1">
      <c r="B706" s="187" t="s">
        <v>640</v>
      </c>
      <c r="C706" s="135" t="s">
        <v>343</v>
      </c>
      <c r="D706" s="135" t="s">
        <v>351</v>
      </c>
      <c r="E706" s="181" t="s">
        <v>641</v>
      </c>
      <c r="F706" s="186"/>
      <c r="G706" s="186"/>
      <c r="H706" s="174">
        <f>H707</f>
        <v>471.2</v>
      </c>
      <c r="I706" s="174">
        <f>I707</f>
        <v>400</v>
      </c>
      <c r="J706" s="174">
        <f>J707</f>
        <v>200</v>
      </c>
    </row>
    <row r="707" spans="2:10" ht="12.75" customHeight="1">
      <c r="B707" s="190" t="s">
        <v>642</v>
      </c>
      <c r="C707" s="135" t="s">
        <v>343</v>
      </c>
      <c r="D707" s="135" t="s">
        <v>351</v>
      </c>
      <c r="E707" s="181" t="s">
        <v>641</v>
      </c>
      <c r="F707" s="186"/>
      <c r="G707" s="186"/>
      <c r="H707" s="174">
        <f>H708</f>
        <v>471.2</v>
      </c>
      <c r="I707" s="174">
        <f>I708</f>
        <v>400</v>
      </c>
      <c r="J707" s="174">
        <f>J708</f>
        <v>200</v>
      </c>
    </row>
    <row r="708" spans="2:10" ht="12.75" customHeight="1">
      <c r="B708" s="185" t="s">
        <v>575</v>
      </c>
      <c r="C708" s="135" t="s">
        <v>343</v>
      </c>
      <c r="D708" s="135" t="s">
        <v>351</v>
      </c>
      <c r="E708" s="181" t="s">
        <v>641</v>
      </c>
      <c r="F708" s="135" t="s">
        <v>481</v>
      </c>
      <c r="G708" s="135"/>
      <c r="H708" s="174">
        <f>H709</f>
        <v>471.2</v>
      </c>
      <c r="I708" s="174">
        <f>I709</f>
        <v>400</v>
      </c>
      <c r="J708" s="174">
        <f>J709</f>
        <v>200</v>
      </c>
    </row>
    <row r="709" spans="2:10" ht="12.75" customHeight="1">
      <c r="B709" s="185" t="s">
        <v>576</v>
      </c>
      <c r="C709" s="135" t="s">
        <v>343</v>
      </c>
      <c r="D709" s="135" t="s">
        <v>351</v>
      </c>
      <c r="E709" s="181" t="s">
        <v>641</v>
      </c>
      <c r="F709" s="135">
        <v>610</v>
      </c>
      <c r="G709" s="135"/>
      <c r="H709" s="174">
        <f>H710</f>
        <v>471.2</v>
      </c>
      <c r="I709" s="174">
        <f>I710</f>
        <v>400</v>
      </c>
      <c r="J709" s="174">
        <f>J710</f>
        <v>200</v>
      </c>
    </row>
    <row r="710" spans="2:10" ht="14.25" customHeight="1">
      <c r="B710" s="185" t="s">
        <v>389</v>
      </c>
      <c r="C710" s="135" t="s">
        <v>343</v>
      </c>
      <c r="D710" s="135" t="s">
        <v>351</v>
      </c>
      <c r="E710" s="181" t="s">
        <v>641</v>
      </c>
      <c r="F710" s="135">
        <v>610</v>
      </c>
      <c r="G710" s="135">
        <v>2</v>
      </c>
      <c r="H710" s="174">
        <f>'Прил. 7'!I909</f>
        <v>471.2</v>
      </c>
      <c r="I710" s="174">
        <f>'Прил. 7'!J909</f>
        <v>400</v>
      </c>
      <c r="J710" s="174">
        <f>'Прил. 7'!K909</f>
        <v>200</v>
      </c>
    </row>
    <row r="711" spans="2:10" ht="27.75" customHeight="1" hidden="1">
      <c r="B711" s="288" t="s">
        <v>643</v>
      </c>
      <c r="C711" s="135" t="s">
        <v>343</v>
      </c>
      <c r="D711" s="135" t="s">
        <v>351</v>
      </c>
      <c r="E711" s="183" t="s">
        <v>644</v>
      </c>
      <c r="F711" s="135"/>
      <c r="G711" s="135"/>
      <c r="H711" s="174">
        <f>H712</f>
        <v>0</v>
      </c>
      <c r="I711" s="174">
        <f>I712</f>
        <v>0</v>
      </c>
      <c r="J711" s="174">
        <f>J712</f>
        <v>0</v>
      </c>
    </row>
    <row r="712" spans="2:10" ht="15.75" customHeight="1" hidden="1">
      <c r="B712" s="242" t="s">
        <v>645</v>
      </c>
      <c r="C712" s="135" t="s">
        <v>343</v>
      </c>
      <c r="D712" s="135" t="s">
        <v>351</v>
      </c>
      <c r="E712" s="183" t="s">
        <v>644</v>
      </c>
      <c r="F712" s="135"/>
      <c r="G712" s="135"/>
      <c r="H712" s="174">
        <f>H713</f>
        <v>0</v>
      </c>
      <c r="I712" s="174">
        <f>I713</f>
        <v>0</v>
      </c>
      <c r="J712" s="174">
        <f>J713</f>
        <v>0</v>
      </c>
    </row>
    <row r="713" spans="2:10" ht="12.75" customHeight="1" hidden="1">
      <c r="B713" s="185" t="s">
        <v>575</v>
      </c>
      <c r="C713" s="135" t="s">
        <v>343</v>
      </c>
      <c r="D713" s="135" t="s">
        <v>351</v>
      </c>
      <c r="E713" s="183" t="s">
        <v>644</v>
      </c>
      <c r="F713" s="135"/>
      <c r="G713" s="135"/>
      <c r="H713" s="174">
        <f>H714</f>
        <v>0</v>
      </c>
      <c r="I713" s="174">
        <f>I714</f>
        <v>0</v>
      </c>
      <c r="J713" s="174">
        <f>J714</f>
        <v>0</v>
      </c>
    </row>
    <row r="714" spans="2:10" ht="12.75" customHeight="1" hidden="1">
      <c r="B714" s="185" t="s">
        <v>576</v>
      </c>
      <c r="C714" s="135" t="s">
        <v>343</v>
      </c>
      <c r="D714" s="135" t="s">
        <v>351</v>
      </c>
      <c r="E714" s="183" t="s">
        <v>644</v>
      </c>
      <c r="F714" s="135" t="s">
        <v>481</v>
      </c>
      <c r="G714" s="135"/>
      <c r="H714" s="174">
        <f>H715+H716</f>
        <v>0</v>
      </c>
      <c r="I714" s="174">
        <f>I715+I716</f>
        <v>0</v>
      </c>
      <c r="J714" s="174">
        <f>J715+J716</f>
        <v>0</v>
      </c>
    </row>
    <row r="715" spans="2:10" ht="12.75" customHeight="1" hidden="1">
      <c r="B715" s="185" t="s">
        <v>389</v>
      </c>
      <c r="C715" s="135" t="s">
        <v>343</v>
      </c>
      <c r="D715" s="135" t="s">
        <v>351</v>
      </c>
      <c r="E715" s="183" t="s">
        <v>644</v>
      </c>
      <c r="F715" s="135">
        <v>610</v>
      </c>
      <c r="G715" s="135" t="s">
        <v>413</v>
      </c>
      <c r="H715" s="174">
        <f>'Прил. 7'!I914</f>
        <v>0</v>
      </c>
      <c r="I715" s="174">
        <f>'Прил. 7'!J914</f>
        <v>0</v>
      </c>
      <c r="J715" s="174">
        <f>'Прил. 7'!K914</f>
        <v>0</v>
      </c>
    </row>
    <row r="716" spans="2:10" ht="14.25" customHeight="1" hidden="1">
      <c r="B716" s="185" t="s">
        <v>390</v>
      </c>
      <c r="C716" s="135" t="s">
        <v>343</v>
      </c>
      <c r="D716" s="135" t="s">
        <v>351</v>
      </c>
      <c r="E716" s="183" t="s">
        <v>644</v>
      </c>
      <c r="F716" s="135">
        <v>610</v>
      </c>
      <c r="G716" s="135" t="s">
        <v>451</v>
      </c>
      <c r="H716" s="174"/>
      <c r="I716" s="174"/>
      <c r="J716" s="174"/>
    </row>
    <row r="717" spans="2:10" ht="12.75" customHeight="1" hidden="1">
      <c r="B717" s="185"/>
      <c r="C717" s="135"/>
      <c r="D717" s="135"/>
      <c r="E717" s="181"/>
      <c r="F717" s="135"/>
      <c r="G717" s="135"/>
      <c r="H717" s="174">
        <f>H719</f>
        <v>0</v>
      </c>
      <c r="I717" s="174"/>
      <c r="J717" s="174"/>
    </row>
    <row r="718" spans="2:10" ht="12.75" customHeight="1" hidden="1">
      <c r="B718" s="185"/>
      <c r="C718" s="135"/>
      <c r="D718" s="135"/>
      <c r="E718" s="181"/>
      <c r="F718" s="135"/>
      <c r="G718" s="135"/>
      <c r="H718" s="174">
        <f>H719</f>
        <v>0</v>
      </c>
      <c r="I718" s="174"/>
      <c r="J718" s="174"/>
    </row>
    <row r="719" spans="2:10" ht="12.75" customHeight="1" hidden="1">
      <c r="B719" s="185"/>
      <c r="C719" s="135"/>
      <c r="D719" s="135"/>
      <c r="E719" s="181"/>
      <c r="F719" s="135" t="s">
        <v>481</v>
      </c>
      <c r="G719" s="135"/>
      <c r="H719" s="174">
        <f>H720</f>
        <v>0</v>
      </c>
      <c r="I719" s="174"/>
      <c r="J719" s="174"/>
    </row>
    <row r="720" spans="2:10" ht="12.75" customHeight="1" hidden="1">
      <c r="B720" s="185"/>
      <c r="C720" s="135"/>
      <c r="D720" s="135"/>
      <c r="E720" s="181"/>
      <c r="F720" s="135">
        <v>610</v>
      </c>
      <c r="G720" s="135"/>
      <c r="H720" s="174">
        <f>H721</f>
        <v>0</v>
      </c>
      <c r="I720" s="174"/>
      <c r="J720" s="174"/>
    </row>
    <row r="721" spans="2:10" ht="14.25" customHeight="1" hidden="1">
      <c r="B721" s="185"/>
      <c r="C721" s="135"/>
      <c r="D721" s="135"/>
      <c r="E721" s="181"/>
      <c r="F721" s="135">
        <v>610</v>
      </c>
      <c r="G721" s="135">
        <v>2</v>
      </c>
      <c r="H721" s="174"/>
      <c r="I721" s="174"/>
      <c r="J721" s="174"/>
    </row>
    <row r="722" spans="2:10" ht="12.75" customHeight="1" hidden="1">
      <c r="B722" s="185"/>
      <c r="C722" s="135"/>
      <c r="D722" s="135"/>
      <c r="E722" s="181"/>
      <c r="F722" s="135"/>
      <c r="G722" s="135"/>
      <c r="H722" s="174">
        <f>H724</f>
        <v>0</v>
      </c>
      <c r="I722" s="174"/>
      <c r="J722" s="174"/>
    </row>
    <row r="723" spans="2:10" ht="12.75" customHeight="1" hidden="1">
      <c r="B723" s="242"/>
      <c r="C723" s="135"/>
      <c r="D723" s="135"/>
      <c r="E723" s="181"/>
      <c r="F723" s="135"/>
      <c r="G723" s="135"/>
      <c r="H723" s="174">
        <f>H724</f>
        <v>0</v>
      </c>
      <c r="I723" s="174"/>
      <c r="J723" s="174"/>
    </row>
    <row r="724" spans="2:10" ht="12.75" customHeight="1" hidden="1">
      <c r="B724" s="188"/>
      <c r="C724" s="135"/>
      <c r="D724" s="135"/>
      <c r="E724" s="181"/>
      <c r="F724" s="186">
        <v>300</v>
      </c>
      <c r="G724" s="135"/>
      <c r="H724" s="174">
        <f>H725</f>
        <v>0</v>
      </c>
      <c r="I724" s="174"/>
      <c r="J724" s="174"/>
    </row>
    <row r="725" spans="2:10" ht="12.75" customHeight="1" hidden="1">
      <c r="B725" s="188"/>
      <c r="C725" s="135"/>
      <c r="D725" s="135"/>
      <c r="E725" s="181"/>
      <c r="F725" s="186">
        <v>320</v>
      </c>
      <c r="G725" s="135"/>
      <c r="H725" s="174">
        <f>H726+H727</f>
        <v>0</v>
      </c>
      <c r="I725" s="174"/>
      <c r="J725" s="174"/>
    </row>
    <row r="726" spans="2:10" ht="14.25" customHeight="1" hidden="1">
      <c r="B726" s="185"/>
      <c r="C726" s="135"/>
      <c r="D726" s="135"/>
      <c r="E726" s="181"/>
      <c r="F726" s="186">
        <v>320</v>
      </c>
      <c r="G726" s="135">
        <v>2</v>
      </c>
      <c r="H726" s="174"/>
      <c r="I726" s="174"/>
      <c r="J726" s="174"/>
    </row>
    <row r="727" spans="2:10" ht="12.75" customHeight="1" hidden="1">
      <c r="B727" s="185"/>
      <c r="C727" s="135"/>
      <c r="D727" s="135"/>
      <c r="E727" s="181"/>
      <c r="F727" s="186">
        <v>320</v>
      </c>
      <c r="G727" s="135" t="s">
        <v>451</v>
      </c>
      <c r="H727" s="174">
        <v>0</v>
      </c>
      <c r="I727" s="174"/>
      <c r="J727" s="174"/>
    </row>
    <row r="728" spans="2:10" ht="12.75" customHeight="1" hidden="1">
      <c r="B728" s="185"/>
      <c r="C728" s="135"/>
      <c r="D728" s="135"/>
      <c r="E728" s="181"/>
      <c r="F728" s="135"/>
      <c r="G728" s="135"/>
      <c r="H728" s="174">
        <f>H730</f>
        <v>0</v>
      </c>
      <c r="I728" s="174"/>
      <c r="J728" s="174"/>
    </row>
    <row r="729" spans="2:10" ht="12.75" customHeight="1" hidden="1">
      <c r="B729" s="185"/>
      <c r="C729" s="135"/>
      <c r="D729" s="135"/>
      <c r="E729" s="181"/>
      <c r="F729" s="135"/>
      <c r="G729" s="135"/>
      <c r="H729" s="174">
        <f>H730</f>
        <v>0</v>
      </c>
      <c r="I729" s="174"/>
      <c r="J729" s="174"/>
    </row>
    <row r="730" spans="2:10" ht="12.75" customHeight="1" hidden="1">
      <c r="B730" s="188"/>
      <c r="C730" s="135"/>
      <c r="D730" s="135"/>
      <c r="E730" s="181"/>
      <c r="F730" s="135" t="s">
        <v>406</v>
      </c>
      <c r="G730" s="135"/>
      <c r="H730" s="174">
        <f>H731</f>
        <v>0</v>
      </c>
      <c r="I730" s="174"/>
      <c r="J730" s="174"/>
    </row>
    <row r="731" spans="2:10" ht="12.75" customHeight="1" hidden="1">
      <c r="B731" s="188"/>
      <c r="C731" s="135"/>
      <c r="D731" s="135"/>
      <c r="E731" s="181"/>
      <c r="F731" s="135" t="s">
        <v>408</v>
      </c>
      <c r="G731" s="135"/>
      <c r="H731" s="174">
        <f>H732</f>
        <v>0</v>
      </c>
      <c r="I731" s="174"/>
      <c r="J731" s="174"/>
    </row>
    <row r="732" spans="2:10" ht="14.25" customHeight="1" hidden="1">
      <c r="B732" s="185"/>
      <c r="C732" s="135"/>
      <c r="D732" s="135"/>
      <c r="E732" s="181"/>
      <c r="F732" s="135" t="s">
        <v>408</v>
      </c>
      <c r="G732" s="135">
        <v>2</v>
      </c>
      <c r="H732" s="174"/>
      <c r="I732" s="174"/>
      <c r="J732" s="174"/>
    </row>
    <row r="733" spans="2:10" ht="12.75" customHeight="1" hidden="1">
      <c r="B733" s="172"/>
      <c r="C733" s="135"/>
      <c r="D733" s="135"/>
      <c r="E733" s="181"/>
      <c r="F733" s="135"/>
      <c r="G733" s="135"/>
      <c r="H733" s="174">
        <f>H734+H763+H782</f>
        <v>20</v>
      </c>
      <c r="I733" s="174"/>
      <c r="J733" s="174"/>
    </row>
    <row r="734" spans="2:10" ht="12.75" customHeight="1" hidden="1">
      <c r="B734" s="188"/>
      <c r="C734" s="135"/>
      <c r="D734" s="135"/>
      <c r="E734" s="181"/>
      <c r="F734" s="135"/>
      <c r="G734" s="135"/>
      <c r="H734" s="174">
        <f>H735+H743+H748+H753+H758</f>
        <v>0</v>
      </c>
      <c r="I734" s="174"/>
      <c r="J734" s="174"/>
    </row>
    <row r="735" spans="2:10" ht="25.5" customHeight="1" hidden="1">
      <c r="B735" s="188"/>
      <c r="C735" s="135"/>
      <c r="D735" s="135"/>
      <c r="E735" s="181"/>
      <c r="F735" s="135"/>
      <c r="G735" s="135"/>
      <c r="H735" s="174">
        <f>H736</f>
        <v>0</v>
      </c>
      <c r="I735" s="174"/>
      <c r="J735" s="174"/>
    </row>
    <row r="736" spans="2:10" ht="12.75" customHeight="1" hidden="1">
      <c r="B736" s="190"/>
      <c r="C736" s="135"/>
      <c r="D736" s="135"/>
      <c r="E736" s="181"/>
      <c r="F736" s="135"/>
      <c r="G736" s="135"/>
      <c r="H736" s="174">
        <f>H740+H737</f>
        <v>0</v>
      </c>
      <c r="I736" s="174"/>
      <c r="J736" s="174"/>
    </row>
    <row r="737" spans="2:10" ht="25.5" customHeight="1" hidden="1">
      <c r="B737" s="185"/>
      <c r="C737" s="135"/>
      <c r="D737" s="135"/>
      <c r="E737" s="181"/>
      <c r="F737" s="135" t="s">
        <v>398</v>
      </c>
      <c r="G737" s="135"/>
      <c r="H737" s="174">
        <f>H738</f>
        <v>0</v>
      </c>
      <c r="I737" s="174"/>
      <c r="J737" s="174"/>
    </row>
    <row r="738" spans="2:10" ht="12.75" customHeight="1" hidden="1">
      <c r="B738" s="185"/>
      <c r="C738" s="135"/>
      <c r="D738" s="135"/>
      <c r="E738" s="181"/>
      <c r="F738" s="135" t="s">
        <v>472</v>
      </c>
      <c r="G738" s="135"/>
      <c r="H738" s="174">
        <f>H739</f>
        <v>0</v>
      </c>
      <c r="I738" s="174"/>
      <c r="J738" s="174"/>
    </row>
    <row r="739" spans="2:10" ht="14.25" customHeight="1" hidden="1">
      <c r="B739" s="185"/>
      <c r="C739" s="135"/>
      <c r="D739" s="135"/>
      <c r="E739" s="181"/>
      <c r="F739" s="135" t="s">
        <v>472</v>
      </c>
      <c r="G739" s="135">
        <v>2</v>
      </c>
      <c r="H739" s="174"/>
      <c r="I739" s="174"/>
      <c r="J739" s="174"/>
    </row>
    <row r="740" spans="2:10" ht="12.75" customHeight="1" hidden="1">
      <c r="B740" s="188"/>
      <c r="C740" s="135"/>
      <c r="D740" s="135"/>
      <c r="E740" s="181"/>
      <c r="F740" s="135" t="s">
        <v>406</v>
      </c>
      <c r="G740" s="135"/>
      <c r="H740" s="174">
        <f>H741</f>
        <v>0</v>
      </c>
      <c r="I740" s="174"/>
      <c r="J740" s="174"/>
    </row>
    <row r="741" spans="2:10" ht="12.75" customHeight="1" hidden="1">
      <c r="B741" s="188"/>
      <c r="C741" s="135"/>
      <c r="D741" s="135"/>
      <c r="E741" s="181"/>
      <c r="F741" s="135" t="s">
        <v>408</v>
      </c>
      <c r="G741" s="135"/>
      <c r="H741" s="174">
        <f>H742</f>
        <v>0</v>
      </c>
      <c r="I741" s="174"/>
      <c r="J741" s="174"/>
    </row>
    <row r="742" spans="2:10" ht="14.25" customHeight="1" hidden="1">
      <c r="B742" s="185"/>
      <c r="C742" s="135"/>
      <c r="D742" s="135"/>
      <c r="E742" s="181"/>
      <c r="F742" s="135" t="s">
        <v>408</v>
      </c>
      <c r="G742" s="135">
        <v>2</v>
      </c>
      <c r="H742" s="174"/>
      <c r="I742" s="174"/>
      <c r="J742" s="174"/>
    </row>
    <row r="743" spans="2:10" ht="25.5" customHeight="1" hidden="1">
      <c r="B743" s="185"/>
      <c r="C743" s="135"/>
      <c r="D743" s="135"/>
      <c r="E743" s="181"/>
      <c r="F743" s="135"/>
      <c r="G743" s="135"/>
      <c r="H743" s="174">
        <f>H745</f>
        <v>0</v>
      </c>
      <c r="I743" s="174"/>
      <c r="J743" s="174"/>
    </row>
    <row r="744" spans="2:10" ht="12.75" customHeight="1" hidden="1">
      <c r="B744" s="190"/>
      <c r="C744" s="135"/>
      <c r="D744" s="135"/>
      <c r="E744" s="181"/>
      <c r="F744" s="135"/>
      <c r="G744" s="135"/>
      <c r="H744" s="174">
        <f>H745</f>
        <v>0</v>
      </c>
      <c r="I744" s="174"/>
      <c r="J744" s="174"/>
    </row>
    <row r="745" spans="2:10" ht="12.75" customHeight="1" hidden="1">
      <c r="B745" s="188"/>
      <c r="C745" s="135"/>
      <c r="D745" s="135"/>
      <c r="E745" s="181"/>
      <c r="F745" s="135" t="s">
        <v>406</v>
      </c>
      <c r="G745" s="135"/>
      <c r="H745" s="174">
        <f>H746</f>
        <v>0</v>
      </c>
      <c r="I745" s="174"/>
      <c r="J745" s="174"/>
    </row>
    <row r="746" spans="2:10" ht="12.75" customHeight="1" hidden="1">
      <c r="B746" s="188"/>
      <c r="C746" s="135"/>
      <c r="D746" s="135"/>
      <c r="E746" s="181"/>
      <c r="F746" s="135" t="s">
        <v>408</v>
      </c>
      <c r="G746" s="135"/>
      <c r="H746" s="174">
        <f>H747</f>
        <v>0</v>
      </c>
      <c r="I746" s="174"/>
      <c r="J746" s="174"/>
    </row>
    <row r="747" spans="2:10" ht="14.25" customHeight="1" hidden="1">
      <c r="B747" s="185"/>
      <c r="C747" s="135"/>
      <c r="D747" s="135"/>
      <c r="E747" s="181"/>
      <c r="F747" s="135" t="s">
        <v>408</v>
      </c>
      <c r="G747" s="135" t="s">
        <v>413</v>
      </c>
      <c r="H747" s="174"/>
      <c r="I747" s="174"/>
      <c r="J747" s="174"/>
    </row>
    <row r="748" spans="2:10" ht="25.5" customHeight="1" hidden="1">
      <c r="B748" s="185"/>
      <c r="C748" s="135"/>
      <c r="D748" s="135"/>
      <c r="E748" s="181"/>
      <c r="F748" s="135"/>
      <c r="G748" s="135"/>
      <c r="H748" s="174">
        <f>H750</f>
        <v>0</v>
      </c>
      <c r="I748" s="174"/>
      <c r="J748" s="174"/>
    </row>
    <row r="749" spans="2:10" ht="12.75" customHeight="1" hidden="1">
      <c r="B749" s="185"/>
      <c r="C749" s="135"/>
      <c r="D749" s="135"/>
      <c r="E749" s="181"/>
      <c r="F749" s="135"/>
      <c r="G749" s="135"/>
      <c r="H749" s="174">
        <f>H750</f>
        <v>0</v>
      </c>
      <c r="I749" s="174"/>
      <c r="J749" s="174"/>
    </row>
    <row r="750" spans="2:10" ht="12.75" customHeight="1" hidden="1">
      <c r="B750" s="188"/>
      <c r="C750" s="135"/>
      <c r="D750" s="135"/>
      <c r="E750" s="181"/>
      <c r="F750" s="135" t="s">
        <v>406</v>
      </c>
      <c r="G750" s="135"/>
      <c r="H750" s="174">
        <f>H751</f>
        <v>0</v>
      </c>
      <c r="I750" s="174"/>
      <c r="J750" s="174"/>
    </row>
    <row r="751" spans="2:10" ht="12.75" customHeight="1" hidden="1">
      <c r="B751" s="188"/>
      <c r="C751" s="135"/>
      <c r="D751" s="135"/>
      <c r="E751" s="181"/>
      <c r="F751" s="135" t="s">
        <v>408</v>
      </c>
      <c r="G751" s="135"/>
      <c r="H751" s="174">
        <f>H752</f>
        <v>0</v>
      </c>
      <c r="I751" s="174"/>
      <c r="J751" s="174"/>
    </row>
    <row r="752" spans="2:10" ht="14.25" customHeight="1" hidden="1">
      <c r="B752" s="185"/>
      <c r="C752" s="135"/>
      <c r="D752" s="135"/>
      <c r="E752" s="181"/>
      <c r="F752" s="135" t="s">
        <v>408</v>
      </c>
      <c r="G752" s="135">
        <v>2</v>
      </c>
      <c r="H752" s="174"/>
      <c r="I752" s="174"/>
      <c r="J752" s="174"/>
    </row>
    <row r="753" spans="2:10" ht="12.75" customHeight="1" hidden="1">
      <c r="B753" s="185"/>
      <c r="C753" s="135"/>
      <c r="D753" s="135"/>
      <c r="E753" s="181"/>
      <c r="F753" s="135"/>
      <c r="G753" s="135"/>
      <c r="H753" s="174">
        <f>H755</f>
        <v>0</v>
      </c>
      <c r="I753" s="174"/>
      <c r="J753" s="174"/>
    </row>
    <row r="754" spans="2:10" ht="12.75" customHeight="1" hidden="1">
      <c r="B754" s="185"/>
      <c r="C754" s="135"/>
      <c r="D754" s="135"/>
      <c r="E754" s="181"/>
      <c r="F754" s="135"/>
      <c r="G754" s="135"/>
      <c r="H754" s="174">
        <f>H755</f>
        <v>0</v>
      </c>
      <c r="I754" s="174"/>
      <c r="J754" s="174"/>
    </row>
    <row r="755" spans="2:10" ht="12.75" customHeight="1" hidden="1">
      <c r="B755" s="188"/>
      <c r="C755" s="135"/>
      <c r="D755" s="135"/>
      <c r="E755" s="181"/>
      <c r="F755" s="135" t="s">
        <v>406</v>
      </c>
      <c r="G755" s="135"/>
      <c r="H755" s="174">
        <f>H756</f>
        <v>0</v>
      </c>
      <c r="I755" s="174"/>
      <c r="J755" s="174"/>
    </row>
    <row r="756" spans="2:10" ht="12.75" customHeight="1" hidden="1">
      <c r="B756" s="188"/>
      <c r="C756" s="135"/>
      <c r="D756" s="135"/>
      <c r="E756" s="181"/>
      <c r="F756" s="135" t="s">
        <v>408</v>
      </c>
      <c r="G756" s="135"/>
      <c r="H756" s="174">
        <f>H757</f>
        <v>0</v>
      </c>
      <c r="I756" s="174"/>
      <c r="J756" s="174"/>
    </row>
    <row r="757" spans="2:10" ht="14.25" customHeight="1" hidden="1">
      <c r="B757" s="185"/>
      <c r="C757" s="135"/>
      <c r="D757" s="135"/>
      <c r="E757" s="181"/>
      <c r="F757" s="135" t="s">
        <v>408</v>
      </c>
      <c r="G757" s="135">
        <v>2</v>
      </c>
      <c r="H757" s="174"/>
      <c r="I757" s="174"/>
      <c r="J757" s="174"/>
    </row>
    <row r="758" spans="2:10" ht="12.75" customHeight="1" hidden="1">
      <c r="B758" s="185"/>
      <c r="C758" s="135"/>
      <c r="D758" s="135"/>
      <c r="E758" s="181"/>
      <c r="F758" s="135"/>
      <c r="G758" s="135"/>
      <c r="H758" s="174">
        <f>H760</f>
        <v>0</v>
      </c>
      <c r="I758" s="174"/>
      <c r="J758" s="174"/>
    </row>
    <row r="759" spans="2:10" ht="12.75" customHeight="1" hidden="1">
      <c r="B759" s="185"/>
      <c r="C759" s="135"/>
      <c r="D759" s="135"/>
      <c r="E759" s="181"/>
      <c r="F759" s="135"/>
      <c r="G759" s="135"/>
      <c r="H759" s="174">
        <f>H760</f>
        <v>0</v>
      </c>
      <c r="I759" s="174"/>
      <c r="J759" s="174"/>
    </row>
    <row r="760" spans="2:10" ht="12.75" customHeight="1" hidden="1">
      <c r="B760" s="188"/>
      <c r="C760" s="135"/>
      <c r="D760" s="135"/>
      <c r="E760" s="181"/>
      <c r="F760" s="135" t="s">
        <v>406</v>
      </c>
      <c r="G760" s="135"/>
      <c r="H760" s="174">
        <f>H761</f>
        <v>0</v>
      </c>
      <c r="I760" s="174"/>
      <c r="J760" s="174"/>
    </row>
    <row r="761" spans="2:10" ht="12.75" customHeight="1" hidden="1">
      <c r="B761" s="188"/>
      <c r="C761" s="135"/>
      <c r="D761" s="135"/>
      <c r="E761" s="181"/>
      <c r="F761" s="135" t="s">
        <v>408</v>
      </c>
      <c r="G761" s="135"/>
      <c r="H761" s="174">
        <f>H762</f>
        <v>0</v>
      </c>
      <c r="I761" s="174"/>
      <c r="J761" s="174"/>
    </row>
    <row r="762" spans="2:10" ht="14.25" customHeight="1" hidden="1">
      <c r="B762" s="185"/>
      <c r="C762" s="135"/>
      <c r="D762" s="135"/>
      <c r="E762" s="181"/>
      <c r="F762" s="135" t="s">
        <v>408</v>
      </c>
      <c r="G762" s="135">
        <v>2</v>
      </c>
      <c r="H762" s="174"/>
      <c r="I762" s="174"/>
      <c r="J762" s="174"/>
    </row>
    <row r="763" spans="2:10" ht="12.75" customHeight="1" hidden="1">
      <c r="B763" s="185"/>
      <c r="C763" s="135"/>
      <c r="D763" s="135"/>
      <c r="E763" s="181"/>
      <c r="F763" s="135"/>
      <c r="G763" s="135"/>
      <c r="H763" s="174">
        <f>H764+H769+H774</f>
        <v>0</v>
      </c>
      <c r="I763" s="174"/>
      <c r="J763" s="174"/>
    </row>
    <row r="764" spans="2:10" ht="25.5" customHeight="1" hidden="1">
      <c r="B764" s="185"/>
      <c r="C764" s="135"/>
      <c r="D764" s="135"/>
      <c r="E764" s="181"/>
      <c r="F764" s="135"/>
      <c r="G764" s="135"/>
      <c r="H764" s="174">
        <f>H765</f>
        <v>0</v>
      </c>
      <c r="I764" s="174"/>
      <c r="J764" s="174"/>
    </row>
    <row r="765" spans="2:10" ht="12.75" customHeight="1" hidden="1">
      <c r="B765" s="185"/>
      <c r="C765" s="135"/>
      <c r="D765" s="135"/>
      <c r="E765" s="181"/>
      <c r="F765" s="135"/>
      <c r="G765" s="135"/>
      <c r="H765" s="174">
        <f>H766</f>
        <v>0</v>
      </c>
      <c r="I765" s="174"/>
      <c r="J765" s="174"/>
    </row>
    <row r="766" spans="2:10" ht="12.75" customHeight="1" hidden="1">
      <c r="B766" s="188"/>
      <c r="C766" s="135"/>
      <c r="D766" s="135"/>
      <c r="E766" s="181"/>
      <c r="F766" s="135" t="s">
        <v>406</v>
      </c>
      <c r="G766" s="135"/>
      <c r="H766" s="174">
        <f>H767</f>
        <v>0</v>
      </c>
      <c r="I766" s="174"/>
      <c r="J766" s="174"/>
    </row>
    <row r="767" spans="2:10" ht="12.75" customHeight="1" hidden="1">
      <c r="B767" s="188"/>
      <c r="C767" s="135"/>
      <c r="D767" s="135"/>
      <c r="E767" s="181"/>
      <c r="F767" s="135" t="s">
        <v>408</v>
      </c>
      <c r="G767" s="135"/>
      <c r="H767" s="174">
        <f>H768</f>
        <v>0</v>
      </c>
      <c r="I767" s="174"/>
      <c r="J767" s="174"/>
    </row>
    <row r="768" spans="2:10" ht="14.25" customHeight="1" hidden="1">
      <c r="B768" s="185"/>
      <c r="C768" s="135"/>
      <c r="D768" s="135"/>
      <c r="E768" s="181"/>
      <c r="F768" s="135" t="s">
        <v>408</v>
      </c>
      <c r="G768" s="135">
        <v>2</v>
      </c>
      <c r="H768" s="174"/>
      <c r="I768" s="174"/>
      <c r="J768" s="174"/>
    </row>
    <row r="769" spans="2:10" ht="25.5" customHeight="1" hidden="1">
      <c r="B769" s="185"/>
      <c r="C769" s="135"/>
      <c r="D769" s="135"/>
      <c r="E769" s="181"/>
      <c r="F769" s="135"/>
      <c r="G769" s="135"/>
      <c r="H769" s="174">
        <f>H771</f>
        <v>0</v>
      </c>
      <c r="I769" s="174"/>
      <c r="J769" s="174"/>
    </row>
    <row r="770" spans="2:10" ht="12.75" customHeight="1" hidden="1">
      <c r="B770" s="185"/>
      <c r="C770" s="135"/>
      <c r="D770" s="135"/>
      <c r="E770" s="181"/>
      <c r="F770" s="135"/>
      <c r="G770" s="135"/>
      <c r="H770" s="174">
        <f>H771</f>
        <v>0</v>
      </c>
      <c r="I770" s="174"/>
      <c r="J770" s="174"/>
    </row>
    <row r="771" spans="2:10" ht="12.75" customHeight="1" hidden="1">
      <c r="B771" s="188"/>
      <c r="C771" s="135"/>
      <c r="D771" s="135"/>
      <c r="E771" s="181"/>
      <c r="F771" s="135" t="s">
        <v>406</v>
      </c>
      <c r="G771" s="135"/>
      <c r="H771" s="174">
        <f>H772</f>
        <v>0</v>
      </c>
      <c r="I771" s="174"/>
      <c r="J771" s="174"/>
    </row>
    <row r="772" spans="2:10" ht="12.75" customHeight="1" hidden="1">
      <c r="B772" s="188"/>
      <c r="C772" s="135"/>
      <c r="D772" s="135"/>
      <c r="E772" s="181"/>
      <c r="F772" s="135" t="s">
        <v>408</v>
      </c>
      <c r="G772" s="135"/>
      <c r="H772" s="174">
        <f>H773</f>
        <v>0</v>
      </c>
      <c r="I772" s="174"/>
      <c r="J772" s="174"/>
    </row>
    <row r="773" spans="2:10" ht="14.25" customHeight="1" hidden="1">
      <c r="B773" s="185"/>
      <c r="C773" s="135"/>
      <c r="D773" s="135"/>
      <c r="E773" s="181"/>
      <c r="F773" s="135" t="s">
        <v>408</v>
      </c>
      <c r="G773" s="135">
        <v>2</v>
      </c>
      <c r="H773" s="174"/>
      <c r="I773" s="174"/>
      <c r="J773" s="174"/>
    </row>
    <row r="774" spans="2:10" ht="25.5" customHeight="1" hidden="1">
      <c r="B774" s="185"/>
      <c r="C774" s="135"/>
      <c r="D774" s="135"/>
      <c r="E774" s="181"/>
      <c r="F774" s="135"/>
      <c r="G774" s="135"/>
      <c r="H774" s="174">
        <f>H779+H776</f>
        <v>0</v>
      </c>
      <c r="I774" s="174"/>
      <c r="J774" s="174"/>
    </row>
    <row r="775" spans="2:10" ht="12.75" customHeight="1" hidden="1">
      <c r="B775" s="185"/>
      <c r="C775" s="135"/>
      <c r="D775" s="135"/>
      <c r="E775" s="181"/>
      <c r="F775" s="135"/>
      <c r="G775" s="135"/>
      <c r="H775" s="174">
        <f>H776+H779</f>
        <v>0</v>
      </c>
      <c r="I775" s="174"/>
      <c r="J775" s="174"/>
    </row>
    <row r="776" spans="2:10" ht="25.5" customHeight="1" hidden="1">
      <c r="B776" s="185"/>
      <c r="C776" s="135"/>
      <c r="D776" s="135"/>
      <c r="E776" s="181"/>
      <c r="F776" s="135" t="s">
        <v>398</v>
      </c>
      <c r="G776" s="135"/>
      <c r="H776" s="174">
        <f>H777</f>
        <v>0</v>
      </c>
      <c r="I776" s="174"/>
      <c r="J776" s="174"/>
    </row>
    <row r="777" spans="2:10" ht="12.75" customHeight="1" hidden="1">
      <c r="B777" s="185"/>
      <c r="C777" s="135"/>
      <c r="D777" s="135"/>
      <c r="E777" s="181"/>
      <c r="F777" s="135" t="s">
        <v>472</v>
      </c>
      <c r="G777" s="135"/>
      <c r="H777" s="174">
        <f>H778</f>
        <v>0</v>
      </c>
      <c r="I777" s="174"/>
      <c r="J777" s="174"/>
    </row>
    <row r="778" spans="2:10" ht="14.25" customHeight="1" hidden="1">
      <c r="B778" s="185"/>
      <c r="C778" s="135"/>
      <c r="D778" s="135"/>
      <c r="E778" s="181"/>
      <c r="F778" s="135" t="s">
        <v>472</v>
      </c>
      <c r="G778" s="135">
        <v>2</v>
      </c>
      <c r="H778" s="174"/>
      <c r="I778" s="174"/>
      <c r="J778" s="174"/>
    </row>
    <row r="779" spans="2:10" ht="12.75" customHeight="1" hidden="1">
      <c r="B779" s="188"/>
      <c r="C779" s="135"/>
      <c r="D779" s="135"/>
      <c r="E779" s="181"/>
      <c r="F779" s="135" t="s">
        <v>406</v>
      </c>
      <c r="G779" s="135"/>
      <c r="H779" s="174">
        <f>H780</f>
        <v>0</v>
      </c>
      <c r="I779" s="174"/>
      <c r="J779" s="174"/>
    </row>
    <row r="780" spans="2:10" ht="12.75" customHeight="1" hidden="1">
      <c r="B780" s="188"/>
      <c r="C780" s="135"/>
      <c r="D780" s="135"/>
      <c r="E780" s="181"/>
      <c r="F780" s="135" t="s">
        <v>408</v>
      </c>
      <c r="G780" s="135"/>
      <c r="H780" s="174">
        <f>H781</f>
        <v>0</v>
      </c>
      <c r="I780" s="174"/>
      <c r="J780" s="174"/>
    </row>
    <row r="781" spans="2:10" ht="14.25" customHeight="1" hidden="1">
      <c r="B781" s="185"/>
      <c r="C781" s="135"/>
      <c r="D781" s="135"/>
      <c r="E781" s="181"/>
      <c r="F781" s="135" t="s">
        <v>408</v>
      </c>
      <c r="G781" s="135">
        <v>2</v>
      </c>
      <c r="H781" s="174"/>
      <c r="I781" s="174"/>
      <c r="J781" s="174"/>
    </row>
    <row r="782" spans="2:10" ht="26.25" customHeight="1">
      <c r="B782" s="286" t="s">
        <v>646</v>
      </c>
      <c r="C782" s="133" t="s">
        <v>343</v>
      </c>
      <c r="D782" s="133" t="s">
        <v>351</v>
      </c>
      <c r="E782" s="287" t="s">
        <v>647</v>
      </c>
      <c r="F782" s="133"/>
      <c r="G782" s="133"/>
      <c r="H782" s="173">
        <f>H783</f>
        <v>20</v>
      </c>
      <c r="I782" s="173">
        <f>I783</f>
        <v>20</v>
      </c>
      <c r="J782" s="173">
        <f>J783</f>
        <v>0</v>
      </c>
    </row>
    <row r="783" spans="2:10" ht="15.75" customHeight="1">
      <c r="B783" s="185" t="s">
        <v>648</v>
      </c>
      <c r="C783" s="135" t="s">
        <v>343</v>
      </c>
      <c r="D783" s="135" t="s">
        <v>351</v>
      </c>
      <c r="E783" s="181" t="s">
        <v>649</v>
      </c>
      <c r="F783" s="135"/>
      <c r="G783" s="135"/>
      <c r="H783" s="174">
        <f>H785</f>
        <v>20</v>
      </c>
      <c r="I783" s="174">
        <f>I785</f>
        <v>20</v>
      </c>
      <c r="J783" s="174">
        <f>J785</f>
        <v>0</v>
      </c>
    </row>
    <row r="784" spans="2:10" ht="14.25" customHeight="1" hidden="1">
      <c r="B784" s="185"/>
      <c r="C784" s="135"/>
      <c r="D784" s="135"/>
      <c r="E784" s="181"/>
      <c r="F784" s="135"/>
      <c r="G784" s="135"/>
      <c r="H784" s="174">
        <f>H785</f>
        <v>20</v>
      </c>
      <c r="I784" s="174"/>
      <c r="J784" s="174"/>
    </row>
    <row r="785" spans="2:10" ht="12.75" customHeight="1">
      <c r="B785" s="188" t="s">
        <v>405</v>
      </c>
      <c r="C785" s="135" t="s">
        <v>343</v>
      </c>
      <c r="D785" s="135" t="s">
        <v>351</v>
      </c>
      <c r="E785" s="181" t="s">
        <v>649</v>
      </c>
      <c r="F785" s="135" t="s">
        <v>406</v>
      </c>
      <c r="G785" s="135"/>
      <c r="H785" s="174">
        <f>H786</f>
        <v>20</v>
      </c>
      <c r="I785" s="174">
        <f>I786</f>
        <v>20</v>
      </c>
      <c r="J785" s="174">
        <f>J786</f>
        <v>0</v>
      </c>
    </row>
    <row r="786" spans="2:10" ht="12.75" customHeight="1">
      <c r="B786" s="188" t="s">
        <v>407</v>
      </c>
      <c r="C786" s="135" t="s">
        <v>343</v>
      </c>
      <c r="D786" s="135" t="s">
        <v>351</v>
      </c>
      <c r="E786" s="181" t="s">
        <v>649</v>
      </c>
      <c r="F786" s="135" t="s">
        <v>408</v>
      </c>
      <c r="G786" s="135"/>
      <c r="H786" s="174">
        <f>H787</f>
        <v>20</v>
      </c>
      <c r="I786" s="174">
        <f>I787</f>
        <v>20</v>
      </c>
      <c r="J786" s="174">
        <f>J787</f>
        <v>0</v>
      </c>
    </row>
    <row r="787" spans="2:10" ht="14.25" customHeight="1">
      <c r="B787" s="185" t="s">
        <v>389</v>
      </c>
      <c r="C787" s="135" t="s">
        <v>343</v>
      </c>
      <c r="D787" s="135" t="s">
        <v>351</v>
      </c>
      <c r="E787" s="181" t="s">
        <v>649</v>
      </c>
      <c r="F787" s="135" t="s">
        <v>408</v>
      </c>
      <c r="G787" s="135">
        <v>2</v>
      </c>
      <c r="H787" s="174">
        <f>'Прил. 7'!I920</f>
        <v>20</v>
      </c>
      <c r="I787" s="174">
        <f>'Прил. 7'!J920</f>
        <v>20</v>
      </c>
      <c r="J787" s="174">
        <f>'Прил. 7'!K920</f>
        <v>0</v>
      </c>
    </row>
    <row r="788" spans="2:10" ht="14.25" customHeight="1">
      <c r="B788" s="289" t="s">
        <v>650</v>
      </c>
      <c r="C788" s="217" t="s">
        <v>343</v>
      </c>
      <c r="D788" s="217" t="s">
        <v>351</v>
      </c>
      <c r="E788" s="290" t="s">
        <v>651</v>
      </c>
      <c r="F788" s="217"/>
      <c r="G788" s="217"/>
      <c r="H788" s="173">
        <f>H793+H798</f>
        <v>30</v>
      </c>
      <c r="I788" s="173">
        <f>I793+I798</f>
        <v>30</v>
      </c>
      <c r="J788" s="173">
        <f>J793+J798</f>
        <v>30</v>
      </c>
    </row>
    <row r="789" spans="2:10" ht="14.25" customHeight="1">
      <c r="B789" s="291" t="s">
        <v>652</v>
      </c>
      <c r="C789" s="292" t="s">
        <v>343</v>
      </c>
      <c r="D789" s="292" t="s">
        <v>351</v>
      </c>
      <c r="E789" s="293" t="s">
        <v>651</v>
      </c>
      <c r="F789" s="292"/>
      <c r="G789" s="292"/>
      <c r="H789" s="294">
        <f>H790</f>
        <v>5</v>
      </c>
      <c r="I789" s="294">
        <f>I790</f>
        <v>5</v>
      </c>
      <c r="J789" s="294">
        <f>J790</f>
        <v>5</v>
      </c>
    </row>
    <row r="790" spans="2:10" ht="14.25" customHeight="1">
      <c r="B790" s="198" t="s">
        <v>648</v>
      </c>
      <c r="C790" s="196" t="s">
        <v>343</v>
      </c>
      <c r="D790" s="196" t="s">
        <v>351</v>
      </c>
      <c r="E790" s="201" t="s">
        <v>651</v>
      </c>
      <c r="F790" s="196"/>
      <c r="G790" s="196"/>
      <c r="H790" s="174">
        <f>H791</f>
        <v>5</v>
      </c>
      <c r="I790" s="174">
        <f>I791</f>
        <v>5</v>
      </c>
      <c r="J790" s="174">
        <f>J791</f>
        <v>5</v>
      </c>
    </row>
    <row r="791" spans="2:10" ht="14.25" customHeight="1">
      <c r="B791" s="203" t="s">
        <v>405</v>
      </c>
      <c r="C791" s="196" t="s">
        <v>343</v>
      </c>
      <c r="D791" s="196" t="s">
        <v>351</v>
      </c>
      <c r="E791" s="201" t="s">
        <v>651</v>
      </c>
      <c r="F791" s="196" t="s">
        <v>406</v>
      </c>
      <c r="G791" s="196"/>
      <c r="H791" s="174">
        <f>H792</f>
        <v>5</v>
      </c>
      <c r="I791" s="174">
        <f>I792</f>
        <v>5</v>
      </c>
      <c r="J791" s="174">
        <f>J792</f>
        <v>5</v>
      </c>
    </row>
    <row r="792" spans="2:10" ht="14.25" customHeight="1">
      <c r="B792" s="203" t="s">
        <v>407</v>
      </c>
      <c r="C792" s="196" t="s">
        <v>343</v>
      </c>
      <c r="D792" s="196" t="s">
        <v>351</v>
      </c>
      <c r="E792" s="201" t="s">
        <v>651</v>
      </c>
      <c r="F792" s="196" t="s">
        <v>408</v>
      </c>
      <c r="G792" s="196"/>
      <c r="H792" s="174">
        <f>H793</f>
        <v>5</v>
      </c>
      <c r="I792" s="174">
        <f>I793</f>
        <v>5</v>
      </c>
      <c r="J792" s="174">
        <f>J793</f>
        <v>5</v>
      </c>
    </row>
    <row r="793" spans="2:10" ht="14.25" customHeight="1">
      <c r="B793" s="198" t="s">
        <v>389</v>
      </c>
      <c r="C793" s="196" t="s">
        <v>343</v>
      </c>
      <c r="D793" s="196" t="s">
        <v>351</v>
      </c>
      <c r="E793" s="201" t="s">
        <v>651</v>
      </c>
      <c r="F793" s="196" t="s">
        <v>408</v>
      </c>
      <c r="G793" s="196">
        <v>2</v>
      </c>
      <c r="H793" s="174">
        <f>'Прил. 7'!I926</f>
        <v>5</v>
      </c>
      <c r="I793" s="174">
        <f>'Прил. 7'!J926</f>
        <v>5</v>
      </c>
      <c r="J793" s="174">
        <f>'Прил. 7'!K926</f>
        <v>5</v>
      </c>
    </row>
    <row r="794" spans="2:10" ht="14.25" customHeight="1">
      <c r="B794" s="295" t="s">
        <v>653</v>
      </c>
      <c r="C794" s="292" t="s">
        <v>343</v>
      </c>
      <c r="D794" s="292" t="s">
        <v>351</v>
      </c>
      <c r="E794" s="293" t="s">
        <v>654</v>
      </c>
      <c r="F794" s="292"/>
      <c r="G794" s="292"/>
      <c r="H794" s="294">
        <f>H795</f>
        <v>25</v>
      </c>
      <c r="I794" s="294">
        <f>I795</f>
        <v>25</v>
      </c>
      <c r="J794" s="294">
        <f>J795</f>
        <v>25</v>
      </c>
    </row>
    <row r="795" spans="2:10" ht="14.25" customHeight="1">
      <c r="B795" s="198" t="s">
        <v>648</v>
      </c>
      <c r="C795" s="196" t="s">
        <v>343</v>
      </c>
      <c r="D795" s="196" t="s">
        <v>351</v>
      </c>
      <c r="E795" s="201" t="s">
        <v>654</v>
      </c>
      <c r="F795" s="196"/>
      <c r="G795" s="196"/>
      <c r="H795" s="174">
        <f>H796</f>
        <v>25</v>
      </c>
      <c r="I795" s="174">
        <f>I796</f>
        <v>25</v>
      </c>
      <c r="J795" s="174">
        <f>J796</f>
        <v>25</v>
      </c>
    </row>
    <row r="796" spans="2:10" ht="14.25" customHeight="1">
      <c r="B796" s="203" t="s">
        <v>405</v>
      </c>
      <c r="C796" s="196" t="s">
        <v>343</v>
      </c>
      <c r="D796" s="196" t="s">
        <v>351</v>
      </c>
      <c r="E796" s="201" t="s">
        <v>654</v>
      </c>
      <c r="F796" s="196" t="s">
        <v>406</v>
      </c>
      <c r="G796" s="196"/>
      <c r="H796" s="174">
        <f>H797</f>
        <v>25</v>
      </c>
      <c r="I796" s="174">
        <f>I797</f>
        <v>25</v>
      </c>
      <c r="J796" s="174">
        <f>J797</f>
        <v>25</v>
      </c>
    </row>
    <row r="797" spans="2:10" ht="14.25" customHeight="1">
      <c r="B797" s="203" t="s">
        <v>407</v>
      </c>
      <c r="C797" s="196" t="s">
        <v>343</v>
      </c>
      <c r="D797" s="196" t="s">
        <v>351</v>
      </c>
      <c r="E797" s="201" t="s">
        <v>654</v>
      </c>
      <c r="F797" s="196" t="s">
        <v>408</v>
      </c>
      <c r="G797" s="196"/>
      <c r="H797" s="174">
        <f>H798</f>
        <v>25</v>
      </c>
      <c r="I797" s="174">
        <f>I798</f>
        <v>25</v>
      </c>
      <c r="J797" s="174">
        <f>J798</f>
        <v>25</v>
      </c>
    </row>
    <row r="798" spans="2:10" ht="14.25" customHeight="1">
      <c r="B798" s="198" t="s">
        <v>389</v>
      </c>
      <c r="C798" s="196" t="s">
        <v>343</v>
      </c>
      <c r="D798" s="196" t="s">
        <v>351</v>
      </c>
      <c r="E798" s="201" t="s">
        <v>654</v>
      </c>
      <c r="F798" s="196" t="s">
        <v>408</v>
      </c>
      <c r="G798" s="196">
        <v>2</v>
      </c>
      <c r="H798" s="174">
        <f>'Прил. 7'!I931</f>
        <v>25</v>
      </c>
      <c r="I798" s="174">
        <f>'Прил. 7'!J931</f>
        <v>25</v>
      </c>
      <c r="J798" s="174">
        <f>'Прил. 7'!K931</f>
        <v>25</v>
      </c>
    </row>
    <row r="799" spans="2:10" ht="12.75" customHeight="1">
      <c r="B799" s="231" t="s">
        <v>352</v>
      </c>
      <c r="C799" s="177" t="s">
        <v>343</v>
      </c>
      <c r="D799" s="177" t="s">
        <v>353</v>
      </c>
      <c r="E799" s="181"/>
      <c r="F799" s="186"/>
      <c r="G799" s="186"/>
      <c r="H799" s="174">
        <f>H800+H813</f>
        <v>4893.2</v>
      </c>
      <c r="I799" s="174">
        <f>I800+I813</f>
        <v>4463.6</v>
      </c>
      <c r="J799" s="174">
        <f>J800+J813</f>
        <v>4863.6</v>
      </c>
    </row>
    <row r="800" spans="2:10" ht="15.75" customHeight="1">
      <c r="B800" s="286" t="s">
        <v>639</v>
      </c>
      <c r="C800" s="135" t="s">
        <v>343</v>
      </c>
      <c r="D800" s="135" t="s">
        <v>353</v>
      </c>
      <c r="E800" s="181" t="s">
        <v>568</v>
      </c>
      <c r="F800" s="186"/>
      <c r="G800" s="186"/>
      <c r="H800" s="174">
        <f>H801</f>
        <v>1440.3999999999999</v>
      </c>
      <c r="I800" s="174">
        <f>I801</f>
        <v>1368.6</v>
      </c>
      <c r="J800" s="174">
        <f>J801</f>
        <v>1568.6</v>
      </c>
    </row>
    <row r="801" spans="2:10" ht="12.75" customHeight="1">
      <c r="B801" s="283" t="s">
        <v>581</v>
      </c>
      <c r="C801" s="135" t="s">
        <v>343</v>
      </c>
      <c r="D801" s="135" t="s">
        <v>353</v>
      </c>
      <c r="E801" s="181" t="s">
        <v>655</v>
      </c>
      <c r="F801" s="186"/>
      <c r="G801" s="186"/>
      <c r="H801" s="174">
        <f>H802</f>
        <v>1440.3999999999999</v>
      </c>
      <c r="I801" s="174">
        <f>I802</f>
        <v>1368.6</v>
      </c>
      <c r="J801" s="174">
        <f>J802</f>
        <v>1568.6</v>
      </c>
    </row>
    <row r="802" spans="2:10" ht="27" customHeight="1">
      <c r="B802" s="185" t="s">
        <v>656</v>
      </c>
      <c r="C802" s="135" t="s">
        <v>343</v>
      </c>
      <c r="D802" s="135" t="s">
        <v>353</v>
      </c>
      <c r="E802" s="181" t="s">
        <v>655</v>
      </c>
      <c r="F802" s="186"/>
      <c r="G802" s="186"/>
      <c r="H802" s="174">
        <f>H804+H807+H810</f>
        <v>1440.3999999999999</v>
      </c>
      <c r="I802" s="174">
        <f>I804+I807+I810</f>
        <v>1368.6</v>
      </c>
      <c r="J802" s="174">
        <f>J804+J807+J810</f>
        <v>1568.6</v>
      </c>
    </row>
    <row r="803" spans="2:10" ht="12.75" customHeight="1" hidden="1">
      <c r="B803" s="185"/>
      <c r="C803" s="135"/>
      <c r="D803" s="135"/>
      <c r="E803" s="181" t="s">
        <v>655</v>
      </c>
      <c r="F803" s="186"/>
      <c r="G803" s="186"/>
      <c r="H803" s="174">
        <f>H804+H807+H810</f>
        <v>1440.3999999999999</v>
      </c>
      <c r="I803" s="174"/>
      <c r="J803" s="174"/>
    </row>
    <row r="804" spans="2:10" ht="40.5" customHeight="1">
      <c r="B804" s="178" t="s">
        <v>397</v>
      </c>
      <c r="C804" s="135" t="s">
        <v>343</v>
      </c>
      <c r="D804" s="135" t="s">
        <v>353</v>
      </c>
      <c r="E804" s="181" t="s">
        <v>655</v>
      </c>
      <c r="F804" s="135" t="s">
        <v>398</v>
      </c>
      <c r="G804" s="186"/>
      <c r="H804" s="174">
        <f>H805</f>
        <v>1329.3</v>
      </c>
      <c r="I804" s="174">
        <f>I805</f>
        <v>1323.6</v>
      </c>
      <c r="J804" s="174">
        <f>J805</f>
        <v>1523.6</v>
      </c>
    </row>
    <row r="805" spans="2:10" ht="12.75" customHeight="1">
      <c r="B805" s="185" t="s">
        <v>399</v>
      </c>
      <c r="C805" s="135" t="s">
        <v>343</v>
      </c>
      <c r="D805" s="135" t="s">
        <v>353</v>
      </c>
      <c r="E805" s="181" t="s">
        <v>655</v>
      </c>
      <c r="F805" s="135" t="s">
        <v>400</v>
      </c>
      <c r="G805" s="186"/>
      <c r="H805" s="174">
        <f>H806</f>
        <v>1329.3</v>
      </c>
      <c r="I805" s="174">
        <f>I806</f>
        <v>1323.6</v>
      </c>
      <c r="J805" s="174">
        <f>J806</f>
        <v>1523.6</v>
      </c>
    </row>
    <row r="806" spans="2:10" ht="14.25" customHeight="1">
      <c r="B806" s="185" t="s">
        <v>389</v>
      </c>
      <c r="C806" s="135" t="s">
        <v>343</v>
      </c>
      <c r="D806" s="135" t="s">
        <v>353</v>
      </c>
      <c r="E806" s="181" t="s">
        <v>655</v>
      </c>
      <c r="F806" s="135" t="s">
        <v>400</v>
      </c>
      <c r="G806" s="186">
        <v>2</v>
      </c>
      <c r="H806" s="174">
        <f>'Прил. 7'!I938</f>
        <v>1329.3</v>
      </c>
      <c r="I806" s="174">
        <f>'Прил. 7'!J938</f>
        <v>1323.6</v>
      </c>
      <c r="J806" s="174">
        <f>'Прил. 7'!K938</f>
        <v>1523.6</v>
      </c>
    </row>
    <row r="807" spans="2:10" ht="12.75" customHeight="1">
      <c r="B807" s="188" t="s">
        <v>405</v>
      </c>
      <c r="C807" s="135" t="s">
        <v>343</v>
      </c>
      <c r="D807" s="135" t="s">
        <v>353</v>
      </c>
      <c r="E807" s="181" t="s">
        <v>655</v>
      </c>
      <c r="F807" s="135" t="s">
        <v>406</v>
      </c>
      <c r="G807" s="186"/>
      <c r="H807" s="174">
        <f>H808</f>
        <v>101.1</v>
      </c>
      <c r="I807" s="174">
        <f>I808</f>
        <v>45</v>
      </c>
      <c r="J807" s="174">
        <f>J808</f>
        <v>45</v>
      </c>
    </row>
    <row r="808" spans="2:10" ht="12.75" customHeight="1">
      <c r="B808" s="188" t="s">
        <v>407</v>
      </c>
      <c r="C808" s="135" t="s">
        <v>343</v>
      </c>
      <c r="D808" s="135" t="s">
        <v>353</v>
      </c>
      <c r="E808" s="181" t="s">
        <v>655</v>
      </c>
      <c r="F808" s="135" t="s">
        <v>408</v>
      </c>
      <c r="G808" s="186"/>
      <c r="H808" s="174">
        <f>H809</f>
        <v>101.1</v>
      </c>
      <c r="I808" s="174">
        <f>I809</f>
        <v>45</v>
      </c>
      <c r="J808" s="174">
        <f>J809</f>
        <v>45</v>
      </c>
    </row>
    <row r="809" spans="2:10" ht="14.25" customHeight="1">
      <c r="B809" s="185" t="s">
        <v>389</v>
      </c>
      <c r="C809" s="135" t="s">
        <v>343</v>
      </c>
      <c r="D809" s="135" t="s">
        <v>353</v>
      </c>
      <c r="E809" s="181" t="s">
        <v>655</v>
      </c>
      <c r="F809" s="135" t="s">
        <v>408</v>
      </c>
      <c r="G809" s="186">
        <v>2</v>
      </c>
      <c r="H809" s="174">
        <f>'Прил. 7'!I941</f>
        <v>101.1</v>
      </c>
      <c r="I809" s="174">
        <f>'Прил. 7'!J941</f>
        <v>45</v>
      </c>
      <c r="J809" s="174">
        <f>'Прил. 7'!K941</f>
        <v>45</v>
      </c>
    </row>
    <row r="810" spans="2:10" ht="12.75" customHeight="1">
      <c r="B810" s="188" t="s">
        <v>409</v>
      </c>
      <c r="C810" s="135" t="s">
        <v>343</v>
      </c>
      <c r="D810" s="135" t="s">
        <v>353</v>
      </c>
      <c r="E810" s="181" t="s">
        <v>655</v>
      </c>
      <c r="F810" s="135" t="s">
        <v>410</v>
      </c>
      <c r="G810" s="186"/>
      <c r="H810" s="174">
        <f>H811</f>
        <v>10</v>
      </c>
      <c r="I810" s="174">
        <f>I811</f>
        <v>0</v>
      </c>
      <c r="J810" s="174">
        <f>J811</f>
        <v>0</v>
      </c>
    </row>
    <row r="811" spans="2:10" ht="12.75" customHeight="1">
      <c r="B811" s="188" t="s">
        <v>411</v>
      </c>
      <c r="C811" s="135" t="s">
        <v>343</v>
      </c>
      <c r="D811" s="135" t="s">
        <v>353</v>
      </c>
      <c r="E811" s="181" t="s">
        <v>655</v>
      </c>
      <c r="F811" s="135" t="s">
        <v>412</v>
      </c>
      <c r="G811" s="186"/>
      <c r="H811" s="174">
        <f>H812</f>
        <v>10</v>
      </c>
      <c r="I811" s="174">
        <f>I812</f>
        <v>0</v>
      </c>
      <c r="J811" s="174">
        <f>J812</f>
        <v>0</v>
      </c>
    </row>
    <row r="812" spans="2:10" ht="14.25" customHeight="1">
      <c r="B812" s="185" t="s">
        <v>389</v>
      </c>
      <c r="C812" s="135" t="s">
        <v>343</v>
      </c>
      <c r="D812" s="135" t="s">
        <v>353</v>
      </c>
      <c r="E812" s="181" t="s">
        <v>655</v>
      </c>
      <c r="F812" s="135" t="s">
        <v>412</v>
      </c>
      <c r="G812" s="186">
        <v>2</v>
      </c>
      <c r="H812" s="174">
        <f>'Прил. 7'!I944</f>
        <v>10</v>
      </c>
      <c r="I812" s="174">
        <f>'Прил. 7'!J944</f>
        <v>0</v>
      </c>
      <c r="J812" s="174">
        <f>'Прил. 7'!K944</f>
        <v>0</v>
      </c>
    </row>
    <row r="813" spans="2:10" ht="14.25" customHeight="1">
      <c r="B813" s="185" t="s">
        <v>393</v>
      </c>
      <c r="C813" s="135" t="s">
        <v>343</v>
      </c>
      <c r="D813" s="135" t="s">
        <v>353</v>
      </c>
      <c r="E813" s="135" t="s">
        <v>394</v>
      </c>
      <c r="F813" s="135"/>
      <c r="G813" s="186"/>
      <c r="H813" s="174">
        <f>H814+H824</f>
        <v>3452.7999999999997</v>
      </c>
      <c r="I813" s="174">
        <f>I814</f>
        <v>3095</v>
      </c>
      <c r="J813" s="174">
        <f>J814</f>
        <v>3295</v>
      </c>
    </row>
    <row r="814" spans="2:10" ht="14.25" customHeight="1">
      <c r="B814" s="190" t="s">
        <v>419</v>
      </c>
      <c r="C814" s="135" t="s">
        <v>343</v>
      </c>
      <c r="D814" s="135" t="s">
        <v>353</v>
      </c>
      <c r="E814" s="181" t="s">
        <v>420</v>
      </c>
      <c r="F814" s="135"/>
      <c r="G814" s="186"/>
      <c r="H814" s="174">
        <f>H815+H818+H821</f>
        <v>3452.7999999999997</v>
      </c>
      <c r="I814" s="174">
        <f>I815+I818+I821</f>
        <v>3095</v>
      </c>
      <c r="J814" s="174">
        <f>J815+J818+J821</f>
        <v>3295</v>
      </c>
    </row>
    <row r="815" spans="2:10" ht="40.5" customHeight="1">
      <c r="B815" s="178" t="s">
        <v>397</v>
      </c>
      <c r="C815" s="135" t="s">
        <v>343</v>
      </c>
      <c r="D815" s="135" t="s">
        <v>353</v>
      </c>
      <c r="E815" s="181" t="s">
        <v>420</v>
      </c>
      <c r="F815" s="135" t="s">
        <v>398</v>
      </c>
      <c r="G815" s="186"/>
      <c r="H815" s="174">
        <f>H816</f>
        <v>3294.2</v>
      </c>
      <c r="I815" s="174">
        <f>I816</f>
        <v>3035</v>
      </c>
      <c r="J815" s="174">
        <f>J816</f>
        <v>3235</v>
      </c>
    </row>
    <row r="816" spans="2:10" ht="14.25" customHeight="1">
      <c r="B816" s="185" t="s">
        <v>399</v>
      </c>
      <c r="C816" s="135" t="s">
        <v>343</v>
      </c>
      <c r="D816" s="135" t="s">
        <v>353</v>
      </c>
      <c r="E816" s="181" t="s">
        <v>420</v>
      </c>
      <c r="F816" s="135" t="s">
        <v>400</v>
      </c>
      <c r="G816" s="186"/>
      <c r="H816" s="174">
        <f>H817</f>
        <v>3294.2</v>
      </c>
      <c r="I816" s="174">
        <f>I817</f>
        <v>3035</v>
      </c>
      <c r="J816" s="174">
        <f>J817</f>
        <v>3235</v>
      </c>
    </row>
    <row r="817" spans="2:10" ht="14.25" customHeight="1">
      <c r="B817" s="185" t="s">
        <v>389</v>
      </c>
      <c r="C817" s="135" t="s">
        <v>343</v>
      </c>
      <c r="D817" s="135" t="s">
        <v>353</v>
      </c>
      <c r="E817" s="181" t="s">
        <v>420</v>
      </c>
      <c r="F817" s="135" t="s">
        <v>400</v>
      </c>
      <c r="G817" s="186">
        <v>2</v>
      </c>
      <c r="H817" s="174">
        <f>'Прил. 7'!I949</f>
        <v>3294.2</v>
      </c>
      <c r="I817" s="174">
        <f>'Прил. 7'!J949</f>
        <v>3035</v>
      </c>
      <c r="J817" s="174">
        <f>'Прил. 7'!K949</f>
        <v>3235</v>
      </c>
    </row>
    <row r="818" spans="2:10" ht="14.25" customHeight="1">
      <c r="B818" s="188" t="s">
        <v>405</v>
      </c>
      <c r="C818" s="135" t="s">
        <v>343</v>
      </c>
      <c r="D818" s="135" t="s">
        <v>353</v>
      </c>
      <c r="E818" s="181" t="s">
        <v>420</v>
      </c>
      <c r="F818" s="135" t="s">
        <v>406</v>
      </c>
      <c r="G818" s="186"/>
      <c r="H818" s="174">
        <f>H819</f>
        <v>148.6</v>
      </c>
      <c r="I818" s="174">
        <f>I819</f>
        <v>60</v>
      </c>
      <c r="J818" s="174">
        <f>J819</f>
        <v>60</v>
      </c>
    </row>
    <row r="819" spans="2:10" ht="14.25" customHeight="1">
      <c r="B819" s="188" t="s">
        <v>407</v>
      </c>
      <c r="C819" s="135" t="s">
        <v>343</v>
      </c>
      <c r="D819" s="135" t="s">
        <v>353</v>
      </c>
      <c r="E819" s="181" t="s">
        <v>420</v>
      </c>
      <c r="F819" s="135" t="s">
        <v>408</v>
      </c>
      <c r="G819" s="186"/>
      <c r="H819" s="174">
        <f>H820</f>
        <v>148.6</v>
      </c>
      <c r="I819" s="174">
        <f>I820</f>
        <v>60</v>
      </c>
      <c r="J819" s="174">
        <f>J820</f>
        <v>60</v>
      </c>
    </row>
    <row r="820" spans="2:10" ht="14.25" customHeight="1">
      <c r="B820" s="185" t="s">
        <v>389</v>
      </c>
      <c r="C820" s="135" t="s">
        <v>343</v>
      </c>
      <c r="D820" s="135" t="s">
        <v>353</v>
      </c>
      <c r="E820" s="181" t="s">
        <v>420</v>
      </c>
      <c r="F820" s="135" t="s">
        <v>408</v>
      </c>
      <c r="G820" s="186">
        <v>2</v>
      </c>
      <c r="H820" s="174">
        <f>'Прил. 7'!I952</f>
        <v>148.6</v>
      </c>
      <c r="I820" s="174">
        <f>'Прил. 7'!J952</f>
        <v>60</v>
      </c>
      <c r="J820" s="174">
        <f>'Прил. 7'!K952</f>
        <v>60</v>
      </c>
    </row>
    <row r="821" spans="2:10" ht="14.25" customHeight="1">
      <c r="B821" s="188" t="s">
        <v>409</v>
      </c>
      <c r="C821" s="135" t="s">
        <v>343</v>
      </c>
      <c r="D821" s="135" t="s">
        <v>353</v>
      </c>
      <c r="E821" s="181" t="s">
        <v>420</v>
      </c>
      <c r="F821" s="135" t="s">
        <v>410</v>
      </c>
      <c r="G821" s="186"/>
      <c r="H821" s="174">
        <f>H822</f>
        <v>10</v>
      </c>
      <c r="I821" s="174">
        <f>I822</f>
        <v>0</v>
      </c>
      <c r="J821" s="174">
        <f>J822</f>
        <v>0</v>
      </c>
    </row>
    <row r="822" spans="2:10" ht="14.25" customHeight="1">
      <c r="B822" s="188" t="s">
        <v>411</v>
      </c>
      <c r="C822" s="135" t="s">
        <v>343</v>
      </c>
      <c r="D822" s="135" t="s">
        <v>353</v>
      </c>
      <c r="E822" s="181" t="s">
        <v>420</v>
      </c>
      <c r="F822" s="135" t="s">
        <v>412</v>
      </c>
      <c r="G822" s="186"/>
      <c r="H822" s="174">
        <f>H823</f>
        <v>10</v>
      </c>
      <c r="I822" s="174">
        <f>I823</f>
        <v>0</v>
      </c>
      <c r="J822" s="174">
        <f>J823</f>
        <v>0</v>
      </c>
    </row>
    <row r="823" spans="2:10" ht="14.25" customHeight="1">
      <c r="B823" s="185" t="s">
        <v>389</v>
      </c>
      <c r="C823" s="135" t="s">
        <v>343</v>
      </c>
      <c r="D823" s="135" t="s">
        <v>353</v>
      </c>
      <c r="E823" s="181" t="s">
        <v>420</v>
      </c>
      <c r="F823" s="135" t="s">
        <v>412</v>
      </c>
      <c r="G823" s="186">
        <v>2</v>
      </c>
      <c r="H823" s="174">
        <f>'Прил. 7'!I955</f>
        <v>10</v>
      </c>
      <c r="I823" s="174">
        <f>'Прил. 7'!J955</f>
        <v>0</v>
      </c>
      <c r="J823" s="174">
        <f>'Прил. 7'!K955</f>
        <v>0</v>
      </c>
    </row>
    <row r="824" spans="2:10" ht="40.5" customHeight="1">
      <c r="B824" s="182" t="s">
        <v>401</v>
      </c>
      <c r="C824" s="135" t="s">
        <v>343</v>
      </c>
      <c r="D824" s="135" t="s">
        <v>353</v>
      </c>
      <c r="E824" s="41" t="s">
        <v>402</v>
      </c>
      <c r="F824" s="135"/>
      <c r="G824" s="186"/>
      <c r="H824" s="174">
        <f>H825</f>
        <v>0</v>
      </c>
      <c r="I824" s="174">
        <f>I825</f>
        <v>0</v>
      </c>
      <c r="J824" s="174">
        <f>J825</f>
        <v>0</v>
      </c>
    </row>
    <row r="825" spans="2:10" ht="40.5" customHeight="1">
      <c r="B825" s="184" t="s">
        <v>397</v>
      </c>
      <c r="C825" s="135" t="s">
        <v>343</v>
      </c>
      <c r="D825" s="135" t="s">
        <v>353</v>
      </c>
      <c r="E825" s="183" t="s">
        <v>402</v>
      </c>
      <c r="F825" s="135" t="s">
        <v>398</v>
      </c>
      <c r="G825" s="135"/>
      <c r="H825" s="174">
        <f>H826</f>
        <v>0</v>
      </c>
      <c r="I825" s="174">
        <f>I826</f>
        <v>0</v>
      </c>
      <c r="J825" s="174">
        <f>J826</f>
        <v>0</v>
      </c>
    </row>
    <row r="826" spans="2:10" ht="14.25" customHeight="1">
      <c r="B826" s="185" t="s">
        <v>399</v>
      </c>
      <c r="C826" s="135" t="s">
        <v>343</v>
      </c>
      <c r="D826" s="135" t="s">
        <v>353</v>
      </c>
      <c r="E826" s="183" t="s">
        <v>402</v>
      </c>
      <c r="F826" s="135" t="s">
        <v>472</v>
      </c>
      <c r="G826" s="135"/>
      <c r="H826" s="174">
        <f>H827</f>
        <v>0</v>
      </c>
      <c r="I826" s="174">
        <f>I827</f>
        <v>0</v>
      </c>
      <c r="J826" s="174">
        <f>J827</f>
        <v>0</v>
      </c>
    </row>
    <row r="827" spans="2:10" ht="14.25" customHeight="1">
      <c r="B827" s="185" t="s">
        <v>390</v>
      </c>
      <c r="C827" s="135" t="s">
        <v>343</v>
      </c>
      <c r="D827" s="135" t="s">
        <v>353</v>
      </c>
      <c r="E827" s="183" t="s">
        <v>402</v>
      </c>
      <c r="F827" s="135" t="s">
        <v>472</v>
      </c>
      <c r="G827" s="135" t="s">
        <v>451</v>
      </c>
      <c r="H827" s="174">
        <f>'Прил. 7'!I958</f>
        <v>0</v>
      </c>
      <c r="I827" s="174">
        <f>'Прил. 7'!J958</f>
        <v>0</v>
      </c>
      <c r="J827" s="174">
        <f>'Прил. 7'!K958</f>
        <v>0</v>
      </c>
    </row>
    <row r="828" spans="2:10" ht="12.75" customHeight="1">
      <c r="B828" s="175" t="s">
        <v>354</v>
      </c>
      <c r="C828" s="133" t="s">
        <v>355</v>
      </c>
      <c r="D828" s="133"/>
      <c r="E828" s="181"/>
      <c r="F828" s="135"/>
      <c r="G828" s="133"/>
      <c r="H828" s="173">
        <f>H834+H885</f>
        <v>11592</v>
      </c>
      <c r="I828" s="173">
        <f>I834+I885</f>
        <v>10121.3</v>
      </c>
      <c r="J828" s="173">
        <f>J834+J885</f>
        <v>10148.900000000001</v>
      </c>
    </row>
    <row r="829" spans="2:10" ht="12.75" customHeight="1" hidden="1">
      <c r="B829" s="175" t="s">
        <v>388</v>
      </c>
      <c r="C829" s="133"/>
      <c r="D829" s="133"/>
      <c r="E829" s="133"/>
      <c r="F829" s="133"/>
      <c r="G829" s="133" t="s">
        <v>657</v>
      </c>
      <c r="H829" s="173">
        <f>H846+H858</f>
        <v>0</v>
      </c>
      <c r="I829" s="173">
        <f>I846+I858</f>
        <v>0</v>
      </c>
      <c r="J829" s="173">
        <f>J846+J858</f>
        <v>0</v>
      </c>
    </row>
    <row r="830" spans="2:10" ht="12.75" customHeight="1">
      <c r="B830" s="175" t="s">
        <v>389</v>
      </c>
      <c r="C830" s="133"/>
      <c r="D830" s="133"/>
      <c r="E830" s="133"/>
      <c r="F830" s="133"/>
      <c r="G830" s="133" t="s">
        <v>413</v>
      </c>
      <c r="H830" s="173">
        <f>H847+H859+H864+H891+H894+H897+H902+H905+H908+H851+H873+H882+H878</f>
        <v>11592</v>
      </c>
      <c r="I830" s="173">
        <f>I847+I859+I864+I891+I894+I897+I902+I905+I908+I851+I873+I882+I878</f>
        <v>10121.3</v>
      </c>
      <c r="J830" s="173">
        <f>J847+J859+J864+J891+J894+J897+J902+J905+J908+J851+J873+J882+J878</f>
        <v>9548.900000000001</v>
      </c>
    </row>
    <row r="831" spans="2:10" ht="12.75" customHeight="1" hidden="1">
      <c r="B831" s="278" t="s">
        <v>390</v>
      </c>
      <c r="C831" s="133"/>
      <c r="D831" s="133"/>
      <c r="E831" s="133"/>
      <c r="F831" s="133"/>
      <c r="G831" s="133" t="s">
        <v>451</v>
      </c>
      <c r="H831" s="173">
        <f>H868+H912+H852+H838+H874+H883</f>
        <v>0</v>
      </c>
      <c r="I831" s="173">
        <f>I868+I912+I852+I838+I874+I883</f>
        <v>0</v>
      </c>
      <c r="J831" s="173">
        <f>J868+J912+J852+J838+J874+J883</f>
        <v>600</v>
      </c>
    </row>
    <row r="832" spans="2:10" ht="12.75" customHeight="1" hidden="1">
      <c r="B832" s="175" t="s">
        <v>391</v>
      </c>
      <c r="C832" s="133"/>
      <c r="D832" s="133"/>
      <c r="E832" s="133"/>
      <c r="F832" s="133"/>
      <c r="G832" s="133" t="s">
        <v>423</v>
      </c>
      <c r="H832" s="173">
        <f>H884</f>
        <v>0</v>
      </c>
      <c r="I832" s="173">
        <f>I884</f>
        <v>0</v>
      </c>
      <c r="J832" s="173">
        <f>J884</f>
        <v>0</v>
      </c>
    </row>
    <row r="833" spans="2:10" ht="12.75" customHeight="1" hidden="1">
      <c r="B833" s="175" t="s">
        <v>392</v>
      </c>
      <c r="C833" s="133"/>
      <c r="D833" s="133"/>
      <c r="E833" s="133"/>
      <c r="F833" s="133"/>
      <c r="G833" s="133" t="s">
        <v>658</v>
      </c>
      <c r="H833" s="173"/>
      <c r="I833" s="173"/>
      <c r="J833" s="173"/>
    </row>
    <row r="834" spans="2:10" ht="12.75" customHeight="1">
      <c r="B834" s="231" t="s">
        <v>356</v>
      </c>
      <c r="C834" s="177" t="s">
        <v>355</v>
      </c>
      <c r="D834" s="177" t="s">
        <v>357</v>
      </c>
      <c r="E834" s="135"/>
      <c r="F834" s="135"/>
      <c r="G834" s="135"/>
      <c r="H834" s="174">
        <f>H840+H865+H838+H869</f>
        <v>8582.5</v>
      </c>
      <c r="I834" s="174">
        <f>I840+I865+I838+I869</f>
        <v>7442.6</v>
      </c>
      <c r="J834" s="174">
        <f>J840+J865+J838+J869</f>
        <v>7270.200000000001</v>
      </c>
    </row>
    <row r="835" spans="2:10" ht="27" customHeight="1" hidden="1">
      <c r="B835" s="185" t="s">
        <v>540</v>
      </c>
      <c r="C835" s="135" t="s">
        <v>355</v>
      </c>
      <c r="D835" s="135" t="s">
        <v>357</v>
      </c>
      <c r="E835" s="181" t="s">
        <v>541</v>
      </c>
      <c r="F835" s="135"/>
      <c r="G835" s="135"/>
      <c r="H835" s="174">
        <f>H836</f>
        <v>0</v>
      </c>
      <c r="I835" s="174">
        <f>I836</f>
        <v>0</v>
      </c>
      <c r="J835" s="174">
        <f>J836</f>
        <v>0</v>
      </c>
    </row>
    <row r="836" spans="2:10" ht="12.75" customHeight="1" hidden="1">
      <c r="B836" s="178" t="s">
        <v>477</v>
      </c>
      <c r="C836" s="135" t="s">
        <v>355</v>
      </c>
      <c r="D836" s="135" t="s">
        <v>357</v>
      </c>
      <c r="E836" s="181" t="s">
        <v>541</v>
      </c>
      <c r="F836" s="135" t="s">
        <v>478</v>
      </c>
      <c r="G836" s="135"/>
      <c r="H836" s="174">
        <f>H837</f>
        <v>0</v>
      </c>
      <c r="I836" s="174">
        <f>I837</f>
        <v>0</v>
      </c>
      <c r="J836" s="174">
        <f>J837</f>
        <v>0</v>
      </c>
    </row>
    <row r="837" spans="2:10" ht="12.75" customHeight="1" hidden="1">
      <c r="B837" s="185" t="s">
        <v>278</v>
      </c>
      <c r="C837" s="135" t="s">
        <v>355</v>
      </c>
      <c r="D837" s="135" t="s">
        <v>357</v>
      </c>
      <c r="E837" s="181" t="s">
        <v>541</v>
      </c>
      <c r="F837" s="135" t="s">
        <v>497</v>
      </c>
      <c r="G837" s="135"/>
      <c r="H837" s="174">
        <f>H838</f>
        <v>0</v>
      </c>
      <c r="I837" s="174">
        <f>I838</f>
        <v>0</v>
      </c>
      <c r="J837" s="174">
        <f>J838</f>
        <v>0</v>
      </c>
    </row>
    <row r="838" spans="2:10" ht="12.75" customHeight="1" hidden="1">
      <c r="B838" s="188" t="s">
        <v>390</v>
      </c>
      <c r="C838" s="135" t="s">
        <v>355</v>
      </c>
      <c r="D838" s="135" t="s">
        <v>357</v>
      </c>
      <c r="E838" s="181" t="s">
        <v>541</v>
      </c>
      <c r="F838" s="135" t="s">
        <v>497</v>
      </c>
      <c r="G838" s="135" t="s">
        <v>451</v>
      </c>
      <c r="H838" s="174">
        <f>'Прил. 7'!I570</f>
        <v>0</v>
      </c>
      <c r="I838" s="174"/>
      <c r="J838" s="174"/>
    </row>
    <row r="839" spans="2:10" ht="12.75" customHeight="1" hidden="1">
      <c r="B839" s="231"/>
      <c r="C839" s="177"/>
      <c r="D839" s="177"/>
      <c r="E839" s="135"/>
      <c r="F839" s="135"/>
      <c r="G839" s="135"/>
      <c r="H839" s="174"/>
      <c r="I839" s="174"/>
      <c r="J839" s="174"/>
    </row>
    <row r="840" spans="2:10" ht="28.5" customHeight="1">
      <c r="B840" s="210" t="s">
        <v>626</v>
      </c>
      <c r="C840" s="135" t="s">
        <v>355</v>
      </c>
      <c r="D840" s="135" t="s">
        <v>357</v>
      </c>
      <c r="E840" s="39" t="s">
        <v>627</v>
      </c>
      <c r="F840" s="135"/>
      <c r="G840" s="135"/>
      <c r="H840" s="174">
        <f>H841+H848+H854</f>
        <v>8582.5</v>
      </c>
      <c r="I840" s="174">
        <f>I841</f>
        <v>7442.6</v>
      </c>
      <c r="J840" s="174">
        <f>J841</f>
        <v>6670.200000000001</v>
      </c>
    </row>
    <row r="841" spans="2:10" ht="27.75" customHeight="1">
      <c r="B841" s="187" t="s">
        <v>659</v>
      </c>
      <c r="C841" s="135" t="s">
        <v>355</v>
      </c>
      <c r="D841" s="135" t="s">
        <v>357</v>
      </c>
      <c r="E841" s="39" t="s">
        <v>660</v>
      </c>
      <c r="F841" s="135"/>
      <c r="G841" s="135"/>
      <c r="H841" s="174">
        <f>H842</f>
        <v>3032.4</v>
      </c>
      <c r="I841" s="174">
        <f>I842+I854</f>
        <v>7442.6</v>
      </c>
      <c r="J841" s="174">
        <f>J842+J854</f>
        <v>6670.200000000001</v>
      </c>
    </row>
    <row r="842" spans="2:10" ht="54" customHeight="1">
      <c r="B842" s="187" t="s">
        <v>661</v>
      </c>
      <c r="C842" s="135" t="s">
        <v>355</v>
      </c>
      <c r="D842" s="135" t="s">
        <v>357</v>
      </c>
      <c r="E842" s="39" t="s">
        <v>660</v>
      </c>
      <c r="F842" s="135"/>
      <c r="G842" s="135"/>
      <c r="H842" s="174">
        <f>H843</f>
        <v>3032.4</v>
      </c>
      <c r="I842" s="174">
        <f>I843</f>
        <v>2772.4</v>
      </c>
      <c r="J842" s="174">
        <f>J843</f>
        <v>2472.4</v>
      </c>
    </row>
    <row r="843" spans="2:10" ht="12.75" customHeight="1">
      <c r="B843" s="190" t="s">
        <v>662</v>
      </c>
      <c r="C843" s="135" t="s">
        <v>355</v>
      </c>
      <c r="D843" s="135" t="s">
        <v>357</v>
      </c>
      <c r="E843" s="39" t="s">
        <v>660</v>
      </c>
      <c r="F843" s="135"/>
      <c r="G843" s="135"/>
      <c r="H843" s="174">
        <f>H844</f>
        <v>3032.4</v>
      </c>
      <c r="I843" s="174">
        <f>I844</f>
        <v>2772.4</v>
      </c>
      <c r="J843" s="174">
        <f>J844</f>
        <v>2472.4</v>
      </c>
    </row>
    <row r="844" spans="2:10" ht="15.75" customHeight="1">
      <c r="B844" s="185" t="s">
        <v>575</v>
      </c>
      <c r="C844" s="135" t="s">
        <v>355</v>
      </c>
      <c r="D844" s="135" t="s">
        <v>357</v>
      </c>
      <c r="E844" s="39" t="s">
        <v>660</v>
      </c>
      <c r="F844" s="128">
        <v>600</v>
      </c>
      <c r="G844" s="135"/>
      <c r="H844" s="174">
        <f>H845</f>
        <v>3032.4</v>
      </c>
      <c r="I844" s="174">
        <f>I845</f>
        <v>2772.4</v>
      </c>
      <c r="J844" s="174">
        <f>J845</f>
        <v>2472.4</v>
      </c>
    </row>
    <row r="845" spans="2:10" ht="12.75" customHeight="1">
      <c r="B845" s="185" t="s">
        <v>576</v>
      </c>
      <c r="C845" s="135" t="s">
        <v>355</v>
      </c>
      <c r="D845" s="135" t="s">
        <v>357</v>
      </c>
      <c r="E845" s="39" t="s">
        <v>660</v>
      </c>
      <c r="F845" s="128">
        <v>610</v>
      </c>
      <c r="G845" s="135"/>
      <c r="H845" s="174">
        <f>H846+H847</f>
        <v>3032.4</v>
      </c>
      <c r="I845" s="174">
        <f>I846+I847</f>
        <v>2772.4</v>
      </c>
      <c r="J845" s="174">
        <f>J846+J847</f>
        <v>2472.4</v>
      </c>
    </row>
    <row r="846" spans="2:10" ht="14.25" customHeight="1" hidden="1">
      <c r="B846" s="185" t="s">
        <v>388</v>
      </c>
      <c r="C846" s="135" t="s">
        <v>355</v>
      </c>
      <c r="D846" s="135" t="s">
        <v>357</v>
      </c>
      <c r="E846" s="39" t="s">
        <v>660</v>
      </c>
      <c r="F846" s="128">
        <v>610</v>
      </c>
      <c r="G846" s="135" t="s">
        <v>657</v>
      </c>
      <c r="H846" s="174"/>
      <c r="I846" s="174"/>
      <c r="J846" s="174"/>
    </row>
    <row r="847" spans="2:10" ht="14.25" customHeight="1">
      <c r="B847" s="185" t="s">
        <v>389</v>
      </c>
      <c r="C847" s="135" t="s">
        <v>355</v>
      </c>
      <c r="D847" s="135" t="s">
        <v>357</v>
      </c>
      <c r="E847" s="39" t="s">
        <v>660</v>
      </c>
      <c r="F847" s="128">
        <v>610</v>
      </c>
      <c r="G847" s="135" t="s">
        <v>413</v>
      </c>
      <c r="H847" s="174">
        <f>'Прил. 7'!I1031</f>
        <v>3032.4</v>
      </c>
      <c r="I847" s="174">
        <f>'Прил. 7'!J1031</f>
        <v>2772.4</v>
      </c>
      <c r="J847" s="174">
        <f>'Прил. 7'!K1031</f>
        <v>2472.4</v>
      </c>
    </row>
    <row r="848" spans="2:10" ht="54" customHeight="1">
      <c r="B848" s="185" t="s">
        <v>663</v>
      </c>
      <c r="C848" s="135" t="s">
        <v>355</v>
      </c>
      <c r="D848" s="135" t="s">
        <v>357</v>
      </c>
      <c r="E848" s="41" t="s">
        <v>664</v>
      </c>
      <c r="F848" s="128"/>
      <c r="G848" s="135"/>
      <c r="H848" s="136">
        <f>H849</f>
        <v>6.5</v>
      </c>
      <c r="I848" s="136">
        <f>I849</f>
        <v>0</v>
      </c>
      <c r="J848" s="136">
        <f>J849</f>
        <v>0</v>
      </c>
    </row>
    <row r="849" spans="2:10" ht="14.25" customHeight="1">
      <c r="B849" s="185" t="s">
        <v>575</v>
      </c>
      <c r="C849" s="135" t="s">
        <v>355</v>
      </c>
      <c r="D849" s="135" t="s">
        <v>357</v>
      </c>
      <c r="E849" s="41" t="s">
        <v>664</v>
      </c>
      <c r="F849" s="128">
        <v>600</v>
      </c>
      <c r="G849" s="135"/>
      <c r="H849" s="136">
        <f>H850</f>
        <v>6.5</v>
      </c>
      <c r="I849" s="136">
        <f>I850</f>
        <v>0</v>
      </c>
      <c r="J849" s="136">
        <f>J850</f>
        <v>0</v>
      </c>
    </row>
    <row r="850" spans="2:10" ht="14.25" customHeight="1">
      <c r="B850" s="185" t="s">
        <v>576</v>
      </c>
      <c r="C850" s="135" t="s">
        <v>355</v>
      </c>
      <c r="D850" s="135" t="s">
        <v>357</v>
      </c>
      <c r="E850" s="41" t="s">
        <v>664</v>
      </c>
      <c r="F850" s="128">
        <v>610</v>
      </c>
      <c r="G850" s="135"/>
      <c r="H850" s="136">
        <f>H851+H852+H853</f>
        <v>6.5</v>
      </c>
      <c r="I850" s="136">
        <f>I851+I852+I853</f>
        <v>0</v>
      </c>
      <c r="J850" s="136">
        <f>J851+J852+J853</f>
        <v>0</v>
      </c>
    </row>
    <row r="851" spans="2:10" ht="14.25" customHeight="1">
      <c r="B851" s="185" t="s">
        <v>389</v>
      </c>
      <c r="C851" s="135" t="s">
        <v>355</v>
      </c>
      <c r="D851" s="135" t="s">
        <v>357</v>
      </c>
      <c r="E851" s="41" t="s">
        <v>664</v>
      </c>
      <c r="F851" s="128">
        <v>610</v>
      </c>
      <c r="G851" s="135" t="s">
        <v>413</v>
      </c>
      <c r="H851" s="136">
        <f>'Прил. 7'!I1035</f>
        <v>6.5</v>
      </c>
      <c r="I851" s="136">
        <f>'Прил. 7'!J1035</f>
        <v>0</v>
      </c>
      <c r="J851" s="136">
        <f>'Прил. 7'!K1035</f>
        <v>0</v>
      </c>
    </row>
    <row r="852" spans="2:10" ht="14.25" customHeight="1" hidden="1">
      <c r="B852" s="188" t="s">
        <v>390</v>
      </c>
      <c r="C852" s="135" t="s">
        <v>355</v>
      </c>
      <c r="D852" s="135" t="s">
        <v>357</v>
      </c>
      <c r="E852" s="41" t="s">
        <v>664</v>
      </c>
      <c r="F852" s="128">
        <v>610</v>
      </c>
      <c r="G852" s="135" t="s">
        <v>451</v>
      </c>
      <c r="H852" s="136">
        <f>'Прил. 7'!I1036</f>
        <v>0</v>
      </c>
      <c r="I852" s="136">
        <f>'Прил. 7'!J1036</f>
        <v>0</v>
      </c>
      <c r="J852" s="136">
        <f>'Прил. 7'!K1036</f>
        <v>0</v>
      </c>
    </row>
    <row r="853" spans="2:10" ht="14.25" customHeight="1" hidden="1">
      <c r="B853" s="188" t="s">
        <v>391</v>
      </c>
      <c r="C853" s="135" t="s">
        <v>355</v>
      </c>
      <c r="D853" s="135" t="s">
        <v>357</v>
      </c>
      <c r="E853" s="41" t="s">
        <v>664</v>
      </c>
      <c r="F853" s="128">
        <v>610</v>
      </c>
      <c r="G853" s="135" t="s">
        <v>423</v>
      </c>
      <c r="H853" s="136">
        <f>'Прил. 7'!I1037</f>
        <v>0</v>
      </c>
      <c r="I853" s="136">
        <f>'Прил. 7'!J1037</f>
        <v>0</v>
      </c>
      <c r="J853" s="136">
        <f>'Прил. 7'!K1037</f>
        <v>0</v>
      </c>
    </row>
    <row r="854" spans="2:10" ht="66.75" customHeight="1">
      <c r="B854" s="187" t="s">
        <v>665</v>
      </c>
      <c r="C854" s="135" t="s">
        <v>355</v>
      </c>
      <c r="D854" s="135" t="s">
        <v>357</v>
      </c>
      <c r="E854" s="54" t="s">
        <v>666</v>
      </c>
      <c r="F854" s="135"/>
      <c r="G854" s="135"/>
      <c r="H854" s="174">
        <f>H855</f>
        <v>5543.6</v>
      </c>
      <c r="I854" s="174">
        <f>I855</f>
        <v>4670.2</v>
      </c>
      <c r="J854" s="174">
        <f>J855</f>
        <v>4197.8</v>
      </c>
    </row>
    <row r="855" spans="2:10" ht="12.75" customHeight="1">
      <c r="B855" s="190" t="s">
        <v>662</v>
      </c>
      <c r="C855" s="135" t="s">
        <v>355</v>
      </c>
      <c r="D855" s="135" t="s">
        <v>357</v>
      </c>
      <c r="E855" s="54" t="s">
        <v>666</v>
      </c>
      <c r="F855" s="135"/>
      <c r="G855" s="135"/>
      <c r="H855" s="174">
        <f>H856</f>
        <v>5543.6</v>
      </c>
      <c r="I855" s="174">
        <f>I856</f>
        <v>4670.2</v>
      </c>
      <c r="J855" s="174">
        <f>J856</f>
        <v>4197.8</v>
      </c>
    </row>
    <row r="856" spans="2:10" ht="15.75" customHeight="1">
      <c r="B856" s="185" t="s">
        <v>575</v>
      </c>
      <c r="C856" s="135" t="s">
        <v>355</v>
      </c>
      <c r="D856" s="135" t="s">
        <v>357</v>
      </c>
      <c r="E856" s="54" t="s">
        <v>666</v>
      </c>
      <c r="F856" s="128">
        <v>600</v>
      </c>
      <c r="G856" s="135"/>
      <c r="H856" s="174">
        <f>H857</f>
        <v>5543.6</v>
      </c>
      <c r="I856" s="174">
        <f>I857</f>
        <v>4670.2</v>
      </c>
      <c r="J856" s="174">
        <f>J857</f>
        <v>4197.8</v>
      </c>
    </row>
    <row r="857" spans="2:10" ht="12.75" customHeight="1">
      <c r="B857" s="185" t="s">
        <v>576</v>
      </c>
      <c r="C857" s="135" t="s">
        <v>355</v>
      </c>
      <c r="D857" s="135" t="s">
        <v>357</v>
      </c>
      <c r="E857" s="54" t="s">
        <v>666</v>
      </c>
      <c r="F857" s="128">
        <v>610</v>
      </c>
      <c r="G857" s="135"/>
      <c r="H857" s="174">
        <f>H859</f>
        <v>5543.6</v>
      </c>
      <c r="I857" s="174">
        <f>I858+I859</f>
        <v>4670.2</v>
      </c>
      <c r="J857" s="174">
        <f>J858+J859</f>
        <v>4197.8</v>
      </c>
    </row>
    <row r="858" spans="2:10" ht="14.25" customHeight="1" hidden="1">
      <c r="B858" s="185" t="s">
        <v>388</v>
      </c>
      <c r="C858" s="135" t="s">
        <v>355</v>
      </c>
      <c r="D858" s="135" t="s">
        <v>357</v>
      </c>
      <c r="E858" s="54" t="s">
        <v>666</v>
      </c>
      <c r="F858" s="128">
        <v>610</v>
      </c>
      <c r="G858" s="135" t="s">
        <v>657</v>
      </c>
      <c r="H858" s="174"/>
      <c r="I858" s="174"/>
      <c r="J858" s="174"/>
    </row>
    <row r="859" spans="2:10" ht="14.25" customHeight="1">
      <c r="B859" s="185" t="s">
        <v>389</v>
      </c>
      <c r="C859" s="135" t="s">
        <v>355</v>
      </c>
      <c r="D859" s="135" t="s">
        <v>357</v>
      </c>
      <c r="E859" s="54" t="s">
        <v>666</v>
      </c>
      <c r="F859" s="128">
        <v>610</v>
      </c>
      <c r="G859" s="135" t="s">
        <v>413</v>
      </c>
      <c r="H859" s="174">
        <f>'Прил. 7'!I1043</f>
        <v>5543.6</v>
      </c>
      <c r="I859" s="174">
        <f>'Прил. 7'!J1043</f>
        <v>4670.2</v>
      </c>
      <c r="J859" s="174">
        <f>'Прил. 7'!K1043</f>
        <v>4197.8</v>
      </c>
    </row>
    <row r="860" spans="2:10" ht="26.25" customHeight="1" hidden="1">
      <c r="B860" s="187" t="s">
        <v>667</v>
      </c>
      <c r="C860" s="135" t="s">
        <v>355</v>
      </c>
      <c r="D860" s="135" t="s">
        <v>357</v>
      </c>
      <c r="E860" s="54" t="s">
        <v>668</v>
      </c>
      <c r="F860" s="135"/>
      <c r="G860" s="135"/>
      <c r="H860" s="174">
        <f>H861</f>
        <v>0</v>
      </c>
      <c r="I860" s="174">
        <f>I861</f>
        <v>0</v>
      </c>
      <c r="J860" s="174">
        <f>J861</f>
        <v>0</v>
      </c>
    </row>
    <row r="861" spans="2:10" ht="12.75" customHeight="1" hidden="1">
      <c r="B861" s="190"/>
      <c r="C861" s="135"/>
      <c r="D861" s="135"/>
      <c r="E861" s="54"/>
      <c r="F861" s="135"/>
      <c r="G861" s="135"/>
      <c r="H861" s="174">
        <f>H862</f>
        <v>0</v>
      </c>
      <c r="I861" s="174"/>
      <c r="J861" s="174"/>
    </row>
    <row r="862" spans="2:10" ht="12.75" customHeight="1" hidden="1">
      <c r="B862" s="188" t="s">
        <v>405</v>
      </c>
      <c r="C862" s="135" t="s">
        <v>355</v>
      </c>
      <c r="D862" s="135" t="s">
        <v>357</v>
      </c>
      <c r="E862" s="54" t="s">
        <v>669</v>
      </c>
      <c r="F862" s="128">
        <v>200</v>
      </c>
      <c r="G862" s="135"/>
      <c r="H862" s="174">
        <f>H863</f>
        <v>0</v>
      </c>
      <c r="I862" s="174">
        <f>I863</f>
        <v>0</v>
      </c>
      <c r="J862" s="174">
        <f>J863</f>
        <v>0</v>
      </c>
    </row>
    <row r="863" spans="2:10" ht="12.75" customHeight="1" hidden="1">
      <c r="B863" s="188" t="s">
        <v>407</v>
      </c>
      <c r="C863" s="135" t="s">
        <v>355</v>
      </c>
      <c r="D863" s="135" t="s">
        <v>357</v>
      </c>
      <c r="E863" s="54" t="s">
        <v>669</v>
      </c>
      <c r="F863" s="128">
        <v>240</v>
      </c>
      <c r="G863" s="135"/>
      <c r="H863" s="174">
        <f>H864</f>
        <v>0</v>
      </c>
      <c r="I863" s="174">
        <f>I864</f>
        <v>0</v>
      </c>
      <c r="J863" s="174">
        <f>J864</f>
        <v>0</v>
      </c>
    </row>
    <row r="864" spans="2:10" ht="14.25" customHeight="1" hidden="1">
      <c r="B864" s="185" t="s">
        <v>389</v>
      </c>
      <c r="C864" s="135" t="s">
        <v>355</v>
      </c>
      <c r="D864" s="135" t="s">
        <v>357</v>
      </c>
      <c r="E864" s="54" t="s">
        <v>669</v>
      </c>
      <c r="F864" s="128">
        <v>240</v>
      </c>
      <c r="G864" s="135" t="s">
        <v>413</v>
      </c>
      <c r="H864" s="174"/>
      <c r="I864" s="174"/>
      <c r="J864" s="174"/>
    </row>
    <row r="865" spans="2:10" ht="40.5" customHeight="1" hidden="1">
      <c r="B865" s="185" t="s">
        <v>540</v>
      </c>
      <c r="C865" s="135" t="s">
        <v>355</v>
      </c>
      <c r="D865" s="135" t="s">
        <v>357</v>
      </c>
      <c r="E865" s="181" t="s">
        <v>541</v>
      </c>
      <c r="F865" s="135"/>
      <c r="G865" s="135"/>
      <c r="H865" s="174">
        <f>H866</f>
        <v>0</v>
      </c>
      <c r="I865" s="174">
        <f>I866</f>
        <v>0</v>
      </c>
      <c r="J865" s="174">
        <f>J866</f>
        <v>0</v>
      </c>
    </row>
    <row r="866" spans="2:10" ht="14.25" customHeight="1" hidden="1">
      <c r="B866" s="188" t="s">
        <v>405</v>
      </c>
      <c r="C866" s="135" t="s">
        <v>355</v>
      </c>
      <c r="D866" s="135" t="s">
        <v>357</v>
      </c>
      <c r="E866" s="181" t="s">
        <v>541</v>
      </c>
      <c r="F866" s="135" t="s">
        <v>481</v>
      </c>
      <c r="G866" s="135"/>
      <c r="H866" s="174">
        <f>H867</f>
        <v>0</v>
      </c>
      <c r="I866" s="174">
        <f>I867</f>
        <v>0</v>
      </c>
      <c r="J866" s="174">
        <f>J867</f>
        <v>0</v>
      </c>
    </row>
    <row r="867" spans="2:10" ht="14.25" customHeight="1" hidden="1">
      <c r="B867" s="188" t="s">
        <v>407</v>
      </c>
      <c r="C867" s="135" t="s">
        <v>355</v>
      </c>
      <c r="D867" s="135" t="s">
        <v>357</v>
      </c>
      <c r="E867" s="181" t="s">
        <v>541</v>
      </c>
      <c r="F867" s="135" t="s">
        <v>580</v>
      </c>
      <c r="G867" s="135"/>
      <c r="H867" s="174">
        <f>H868</f>
        <v>0</v>
      </c>
      <c r="I867" s="174">
        <f>I868</f>
        <v>0</v>
      </c>
      <c r="J867" s="174">
        <f>J868</f>
        <v>0</v>
      </c>
    </row>
    <row r="868" spans="2:10" ht="14.25" customHeight="1" hidden="1">
      <c r="B868" s="188" t="s">
        <v>390</v>
      </c>
      <c r="C868" s="135" t="s">
        <v>355</v>
      </c>
      <c r="D868" s="135" t="s">
        <v>357</v>
      </c>
      <c r="E868" s="181" t="s">
        <v>541</v>
      </c>
      <c r="F868" s="135" t="s">
        <v>580</v>
      </c>
      <c r="G868" s="135" t="s">
        <v>451</v>
      </c>
      <c r="H868" s="174">
        <f>'Прил. 7'!I1051</f>
        <v>0</v>
      </c>
      <c r="I868" s="174">
        <f>'Прил. 7'!J1051</f>
        <v>0</v>
      </c>
      <c r="J868" s="174">
        <f>'Прил. 7'!K1051</f>
        <v>0</v>
      </c>
    </row>
    <row r="869" spans="2:10" ht="28.5" customHeight="1">
      <c r="B869" s="296" t="s">
        <v>670</v>
      </c>
      <c r="C869" s="135" t="s">
        <v>355</v>
      </c>
      <c r="D869" s="135" t="s">
        <v>357</v>
      </c>
      <c r="E869" s="183" t="s">
        <v>668</v>
      </c>
      <c r="F869" s="135"/>
      <c r="G869" s="135"/>
      <c r="H869" s="136">
        <f>H870+H879+H875</f>
        <v>0</v>
      </c>
      <c r="I869" s="136">
        <f>I870+I879</f>
        <v>0</v>
      </c>
      <c r="J869" s="136">
        <f>J870+J879</f>
        <v>600</v>
      </c>
    </row>
    <row r="870" spans="2:10" ht="28.5" customHeight="1">
      <c r="B870" s="178" t="s">
        <v>671</v>
      </c>
      <c r="C870" s="135" t="s">
        <v>355</v>
      </c>
      <c r="D870" s="135" t="s">
        <v>357</v>
      </c>
      <c r="E870" s="183" t="s">
        <v>672</v>
      </c>
      <c r="F870" s="135"/>
      <c r="G870" s="135"/>
      <c r="H870" s="136">
        <f>H871</f>
        <v>0</v>
      </c>
      <c r="I870" s="136">
        <f>I871</f>
        <v>0</v>
      </c>
      <c r="J870" s="136">
        <f>J871</f>
        <v>600</v>
      </c>
    </row>
    <row r="871" spans="2:10" ht="14.25" customHeight="1">
      <c r="B871" s="188" t="s">
        <v>405</v>
      </c>
      <c r="C871" s="135" t="s">
        <v>355</v>
      </c>
      <c r="D871" s="135" t="s">
        <v>357</v>
      </c>
      <c r="E871" s="183" t="s">
        <v>672</v>
      </c>
      <c r="F871" s="135" t="s">
        <v>406</v>
      </c>
      <c r="G871" s="135"/>
      <c r="H871" s="136">
        <f>H872</f>
        <v>0</v>
      </c>
      <c r="I871" s="136">
        <f>I872</f>
        <v>0</v>
      </c>
      <c r="J871" s="136">
        <f>J872</f>
        <v>600</v>
      </c>
    </row>
    <row r="872" spans="2:10" ht="14.25" customHeight="1">
      <c r="B872" s="188" t="s">
        <v>407</v>
      </c>
      <c r="C872" s="135" t="s">
        <v>355</v>
      </c>
      <c r="D872" s="135" t="s">
        <v>357</v>
      </c>
      <c r="E872" s="183" t="s">
        <v>672</v>
      </c>
      <c r="F872" s="135" t="s">
        <v>408</v>
      </c>
      <c r="G872" s="135"/>
      <c r="H872" s="136">
        <f>H873+H874</f>
        <v>0</v>
      </c>
      <c r="I872" s="136">
        <f>I873+I874</f>
        <v>0</v>
      </c>
      <c r="J872" s="136">
        <f>J873+J874</f>
        <v>600</v>
      </c>
    </row>
    <row r="873" spans="2:10" ht="14.25" customHeight="1" hidden="1">
      <c r="B873" s="185" t="s">
        <v>389</v>
      </c>
      <c r="C873" s="135" t="s">
        <v>355</v>
      </c>
      <c r="D873" s="135" t="s">
        <v>357</v>
      </c>
      <c r="E873" s="183" t="s">
        <v>672</v>
      </c>
      <c r="F873" s="135" t="s">
        <v>408</v>
      </c>
      <c r="G873" s="135" t="s">
        <v>413</v>
      </c>
      <c r="H873" s="136">
        <f>'Прил. 7'!I1056</f>
        <v>0</v>
      </c>
      <c r="I873" s="136">
        <f>'Прил. 7'!J1056</f>
        <v>0</v>
      </c>
      <c r="J873" s="136">
        <f>'Прил. 7'!K1056</f>
        <v>0</v>
      </c>
    </row>
    <row r="874" spans="2:10" ht="14.25" customHeight="1">
      <c r="B874" s="185" t="s">
        <v>390</v>
      </c>
      <c r="C874" s="135" t="s">
        <v>355</v>
      </c>
      <c r="D874" s="135" t="s">
        <v>357</v>
      </c>
      <c r="E874" s="183" t="s">
        <v>672</v>
      </c>
      <c r="F874" s="135" t="s">
        <v>408</v>
      </c>
      <c r="G874" s="135" t="s">
        <v>451</v>
      </c>
      <c r="H874" s="136">
        <f>'Прил. 7'!I1057</f>
        <v>0</v>
      </c>
      <c r="I874" s="136">
        <f>'Прил. 7'!J1057</f>
        <v>0</v>
      </c>
      <c r="J874" s="136">
        <f>'Прил. 7'!K1057</f>
        <v>600</v>
      </c>
    </row>
    <row r="875" spans="2:10" ht="28.5" customHeight="1" hidden="1">
      <c r="B875" s="178" t="s">
        <v>673</v>
      </c>
      <c r="C875" s="135" t="s">
        <v>355</v>
      </c>
      <c r="D875" s="135" t="s">
        <v>357</v>
      </c>
      <c r="E875" s="183" t="s">
        <v>674</v>
      </c>
      <c r="F875" s="135"/>
      <c r="G875" s="135"/>
      <c r="H875" s="136">
        <f>H876</f>
        <v>0</v>
      </c>
      <c r="I875" s="136"/>
      <c r="J875" s="136"/>
    </row>
    <row r="876" spans="2:10" ht="14.25" customHeight="1" hidden="1">
      <c r="B876" s="188" t="s">
        <v>405</v>
      </c>
      <c r="C876" s="135" t="s">
        <v>355</v>
      </c>
      <c r="D876" s="135" t="s">
        <v>357</v>
      </c>
      <c r="E876" s="183" t="s">
        <v>674</v>
      </c>
      <c r="F876" s="135" t="s">
        <v>406</v>
      </c>
      <c r="G876" s="135"/>
      <c r="H876" s="136">
        <f>H877</f>
        <v>0</v>
      </c>
      <c r="I876" s="136"/>
      <c r="J876" s="136"/>
    </row>
    <row r="877" spans="2:10" ht="14.25" customHeight="1" hidden="1">
      <c r="B877" s="188" t="s">
        <v>407</v>
      </c>
      <c r="C877" s="135" t="s">
        <v>355</v>
      </c>
      <c r="D877" s="135" t="s">
        <v>357</v>
      </c>
      <c r="E877" s="183" t="s">
        <v>674</v>
      </c>
      <c r="F877" s="135" t="s">
        <v>408</v>
      </c>
      <c r="G877" s="135"/>
      <c r="H877" s="136">
        <f>H878</f>
        <v>0</v>
      </c>
      <c r="I877" s="136"/>
      <c r="J877" s="136"/>
    </row>
    <row r="878" spans="2:10" ht="14.25" customHeight="1" hidden="1">
      <c r="B878" s="185" t="s">
        <v>389</v>
      </c>
      <c r="C878" s="135" t="s">
        <v>355</v>
      </c>
      <c r="D878" s="135" t="s">
        <v>357</v>
      </c>
      <c r="E878" s="183" t="s">
        <v>674</v>
      </c>
      <c r="F878" s="135" t="s">
        <v>408</v>
      </c>
      <c r="G878" s="135" t="s">
        <v>413</v>
      </c>
      <c r="H878" s="136">
        <f>'Прил. 7'!I1061</f>
        <v>0</v>
      </c>
      <c r="I878" s="136"/>
      <c r="J878" s="136"/>
    </row>
    <row r="879" spans="2:10" ht="14.25" customHeight="1" hidden="1">
      <c r="B879" s="188" t="s">
        <v>675</v>
      </c>
      <c r="C879" s="135" t="s">
        <v>355</v>
      </c>
      <c r="D879" s="135" t="s">
        <v>357</v>
      </c>
      <c r="E879" s="183" t="s">
        <v>676</v>
      </c>
      <c r="F879" s="135"/>
      <c r="G879" s="135"/>
      <c r="H879" s="136">
        <f>H880</f>
        <v>0</v>
      </c>
      <c r="I879" s="136">
        <f>I880</f>
        <v>0</v>
      </c>
      <c r="J879" s="136">
        <f>J880</f>
        <v>0</v>
      </c>
    </row>
    <row r="880" spans="2:10" ht="14.25" customHeight="1" hidden="1">
      <c r="B880" s="188" t="s">
        <v>405</v>
      </c>
      <c r="C880" s="135" t="s">
        <v>355</v>
      </c>
      <c r="D880" s="135" t="s">
        <v>357</v>
      </c>
      <c r="E880" s="183" t="s">
        <v>676</v>
      </c>
      <c r="F880" s="135" t="s">
        <v>406</v>
      </c>
      <c r="G880" s="135"/>
      <c r="H880" s="136">
        <f>H881</f>
        <v>0</v>
      </c>
      <c r="I880" s="136">
        <f>I881</f>
        <v>0</v>
      </c>
      <c r="J880" s="136">
        <f>J881</f>
        <v>0</v>
      </c>
    </row>
    <row r="881" spans="2:10" ht="14.25" customHeight="1" hidden="1">
      <c r="B881" s="188" t="s">
        <v>407</v>
      </c>
      <c r="C881" s="135" t="s">
        <v>355</v>
      </c>
      <c r="D881" s="135" t="s">
        <v>357</v>
      </c>
      <c r="E881" s="183" t="s">
        <v>676</v>
      </c>
      <c r="F881" s="135" t="s">
        <v>408</v>
      </c>
      <c r="G881" s="135"/>
      <c r="H881" s="136">
        <f>H882+H883+H884</f>
        <v>0</v>
      </c>
      <c r="I881" s="136">
        <f>I882+I883+I884</f>
        <v>0</v>
      </c>
      <c r="J881" s="136">
        <f>J882+J883+J884</f>
        <v>0</v>
      </c>
    </row>
    <row r="882" spans="2:10" ht="14.25" customHeight="1" hidden="1">
      <c r="B882" s="185" t="s">
        <v>389</v>
      </c>
      <c r="C882" s="135" t="s">
        <v>355</v>
      </c>
      <c r="D882" s="135" t="s">
        <v>357</v>
      </c>
      <c r="E882" s="183" t="s">
        <v>676</v>
      </c>
      <c r="F882" s="135" t="s">
        <v>408</v>
      </c>
      <c r="G882" s="135" t="s">
        <v>413</v>
      </c>
      <c r="H882" s="136">
        <f>'Прил. 7'!I1065</f>
        <v>0</v>
      </c>
      <c r="I882" s="136">
        <f>'Прил. 7'!J1065</f>
        <v>0</v>
      </c>
      <c r="J882" s="136">
        <f>'Прил. 7'!K1065</f>
        <v>0</v>
      </c>
    </row>
    <row r="883" spans="2:10" ht="14.25" customHeight="1" hidden="1">
      <c r="B883" s="185" t="s">
        <v>390</v>
      </c>
      <c r="C883" s="135" t="s">
        <v>355</v>
      </c>
      <c r="D883" s="135" t="s">
        <v>357</v>
      </c>
      <c r="E883" s="183" t="s">
        <v>676</v>
      </c>
      <c r="F883" s="135" t="s">
        <v>408</v>
      </c>
      <c r="G883" s="135" t="s">
        <v>451</v>
      </c>
      <c r="H883" s="136">
        <f>'Прил. 7'!I1066</f>
        <v>0</v>
      </c>
      <c r="I883" s="136">
        <f>'Прил. 7'!J1066</f>
        <v>0</v>
      </c>
      <c r="J883" s="136">
        <f>'Прил. 7'!K1066</f>
        <v>0</v>
      </c>
    </row>
    <row r="884" spans="2:10" ht="14.25" customHeight="1" hidden="1">
      <c r="B884" s="185" t="s">
        <v>391</v>
      </c>
      <c r="C884" s="135" t="s">
        <v>355</v>
      </c>
      <c r="D884" s="135" t="s">
        <v>357</v>
      </c>
      <c r="E884" s="183" t="s">
        <v>676</v>
      </c>
      <c r="F884" s="135" t="s">
        <v>408</v>
      </c>
      <c r="G884" s="135" t="s">
        <v>423</v>
      </c>
      <c r="H884" s="136">
        <f>'Прил. 7'!I1067</f>
        <v>0</v>
      </c>
      <c r="I884" s="136">
        <f>'Прил. 7'!J1067</f>
        <v>0</v>
      </c>
      <c r="J884" s="136">
        <f>'Прил. 7'!K1067</f>
        <v>0</v>
      </c>
    </row>
    <row r="885" spans="2:10" ht="14.25" customHeight="1">
      <c r="B885" s="239" t="s">
        <v>358</v>
      </c>
      <c r="C885" s="177" t="s">
        <v>355</v>
      </c>
      <c r="D885" s="177" t="s">
        <v>359</v>
      </c>
      <c r="E885" s="54"/>
      <c r="F885" s="128"/>
      <c r="G885" s="135"/>
      <c r="H885" s="240">
        <f>H886+H898</f>
        <v>3009.5</v>
      </c>
      <c r="I885" s="240">
        <f>I886+I898</f>
        <v>2678.7</v>
      </c>
      <c r="J885" s="240">
        <f>J886+J898</f>
        <v>2878.7</v>
      </c>
    </row>
    <row r="886" spans="2:10" ht="14.25" customHeight="1" hidden="1">
      <c r="B886" s="210" t="s">
        <v>677</v>
      </c>
      <c r="C886" s="135" t="s">
        <v>355</v>
      </c>
      <c r="D886" s="135" t="s">
        <v>359</v>
      </c>
      <c r="E886" s="54" t="s">
        <v>627</v>
      </c>
      <c r="F886" s="128"/>
      <c r="G886" s="135"/>
      <c r="H886" s="174">
        <f>H887</f>
        <v>0</v>
      </c>
      <c r="I886" s="174">
        <f>I887</f>
        <v>0</v>
      </c>
      <c r="J886" s="174">
        <f>J887</f>
        <v>0</v>
      </c>
    </row>
    <row r="887" spans="2:10" ht="27.75" customHeight="1" hidden="1">
      <c r="B887" s="187" t="s">
        <v>659</v>
      </c>
      <c r="C887" s="135" t="s">
        <v>355</v>
      </c>
      <c r="D887" s="135" t="s">
        <v>359</v>
      </c>
      <c r="E887" s="54" t="s">
        <v>678</v>
      </c>
      <c r="F887" s="128"/>
      <c r="G887" s="135"/>
      <c r="H887" s="174">
        <f>H888</f>
        <v>0</v>
      </c>
      <c r="I887" s="174">
        <f>I888</f>
        <v>0</v>
      </c>
      <c r="J887" s="174">
        <f>J888</f>
        <v>0</v>
      </c>
    </row>
    <row r="888" spans="2:10" ht="39" customHeight="1" hidden="1">
      <c r="B888" s="187" t="s">
        <v>679</v>
      </c>
      <c r="C888" s="135" t="s">
        <v>355</v>
      </c>
      <c r="D888" s="135" t="s">
        <v>359</v>
      </c>
      <c r="E888" s="54" t="s">
        <v>680</v>
      </c>
      <c r="F888" s="135"/>
      <c r="G888" s="135"/>
      <c r="H888" s="174">
        <f>H889+H892+H895</f>
        <v>0</v>
      </c>
      <c r="I888" s="174">
        <f>I889+I892+I895</f>
        <v>0</v>
      </c>
      <c r="J888" s="174">
        <f>J889+J892+J895</f>
        <v>0</v>
      </c>
    </row>
    <row r="889" spans="2:10" ht="40.5" customHeight="1" hidden="1">
      <c r="B889" s="185" t="s">
        <v>397</v>
      </c>
      <c r="C889" s="135" t="s">
        <v>355</v>
      </c>
      <c r="D889" s="135" t="s">
        <v>359</v>
      </c>
      <c r="E889" s="54" t="s">
        <v>666</v>
      </c>
      <c r="F889" s="135" t="s">
        <v>398</v>
      </c>
      <c r="G889" s="135"/>
      <c r="H889" s="174">
        <f>H890</f>
        <v>0</v>
      </c>
      <c r="I889" s="174">
        <f>I890</f>
        <v>0</v>
      </c>
      <c r="J889" s="174">
        <f>J890</f>
        <v>0</v>
      </c>
    </row>
    <row r="890" spans="2:10" ht="12.75" customHeight="1" hidden="1">
      <c r="B890" s="185" t="s">
        <v>399</v>
      </c>
      <c r="C890" s="135" t="s">
        <v>355</v>
      </c>
      <c r="D890" s="135" t="s">
        <v>359</v>
      </c>
      <c r="E890" s="54" t="s">
        <v>666</v>
      </c>
      <c r="F890" s="128">
        <v>110</v>
      </c>
      <c r="G890" s="135"/>
      <c r="H890" s="174">
        <f>H891</f>
        <v>0</v>
      </c>
      <c r="I890" s="174">
        <f>I891</f>
        <v>0</v>
      </c>
      <c r="J890" s="174">
        <f>J891</f>
        <v>0</v>
      </c>
    </row>
    <row r="891" spans="2:10" ht="12.75" customHeight="1" hidden="1">
      <c r="B891" s="185" t="s">
        <v>389</v>
      </c>
      <c r="C891" s="135" t="s">
        <v>355</v>
      </c>
      <c r="D891" s="135" t="s">
        <v>359</v>
      </c>
      <c r="E891" s="54" t="s">
        <v>666</v>
      </c>
      <c r="F891" s="128">
        <v>110</v>
      </c>
      <c r="G891" s="135" t="s">
        <v>413</v>
      </c>
      <c r="H891" s="174">
        <f>'Прил. 7'!I1074</f>
        <v>0</v>
      </c>
      <c r="I891" s="174">
        <f>'Прил. 7'!J1074</f>
        <v>0</v>
      </c>
      <c r="J891" s="174">
        <f>'Прил. 7'!K1074</f>
        <v>0</v>
      </c>
    </row>
    <row r="892" spans="2:10" ht="14.25" customHeight="1" hidden="1">
      <c r="B892" s="188" t="s">
        <v>405</v>
      </c>
      <c r="C892" s="135" t="s">
        <v>355</v>
      </c>
      <c r="D892" s="135" t="s">
        <v>359</v>
      </c>
      <c r="E892" s="54" t="s">
        <v>666</v>
      </c>
      <c r="F892" s="128">
        <v>200</v>
      </c>
      <c r="G892" s="135"/>
      <c r="H892" s="174">
        <f>H893</f>
        <v>0</v>
      </c>
      <c r="I892" s="174">
        <f>I893</f>
        <v>0</v>
      </c>
      <c r="J892" s="174">
        <f>J893</f>
        <v>0</v>
      </c>
    </row>
    <row r="893" spans="2:10" ht="14.25" customHeight="1" hidden="1">
      <c r="B893" s="188" t="s">
        <v>407</v>
      </c>
      <c r="C893" s="135" t="s">
        <v>355</v>
      </c>
      <c r="D893" s="135" t="s">
        <v>359</v>
      </c>
      <c r="E893" s="54" t="s">
        <v>666</v>
      </c>
      <c r="F893" s="128">
        <v>240</v>
      </c>
      <c r="G893" s="135"/>
      <c r="H893" s="174">
        <f>H894</f>
        <v>0</v>
      </c>
      <c r="I893" s="174">
        <f>I894</f>
        <v>0</v>
      </c>
      <c r="J893" s="174">
        <f>J894</f>
        <v>0</v>
      </c>
    </row>
    <row r="894" spans="2:10" ht="12.75" customHeight="1" hidden="1">
      <c r="B894" s="185" t="s">
        <v>389</v>
      </c>
      <c r="C894" s="135" t="s">
        <v>355</v>
      </c>
      <c r="D894" s="135" t="s">
        <v>359</v>
      </c>
      <c r="E894" s="54" t="s">
        <v>666</v>
      </c>
      <c r="F894" s="135" t="s">
        <v>408</v>
      </c>
      <c r="G894" s="135" t="s">
        <v>413</v>
      </c>
      <c r="H894" s="174">
        <f>'Прил. 7'!I1077</f>
        <v>0</v>
      </c>
      <c r="I894" s="174">
        <f>'Прил. 7'!J1077</f>
        <v>0</v>
      </c>
      <c r="J894" s="174">
        <f>'Прил. 7'!K1077</f>
        <v>0</v>
      </c>
    </row>
    <row r="895" spans="2:10" ht="12.75" customHeight="1" hidden="1">
      <c r="B895" s="188" t="s">
        <v>409</v>
      </c>
      <c r="C895" s="135" t="s">
        <v>355</v>
      </c>
      <c r="D895" s="135" t="s">
        <v>359</v>
      </c>
      <c r="E895" s="54" t="s">
        <v>666</v>
      </c>
      <c r="F895" s="135" t="s">
        <v>410</v>
      </c>
      <c r="G895" s="135"/>
      <c r="H895" s="174">
        <f>H896</f>
        <v>0</v>
      </c>
      <c r="I895" s="174">
        <f>I896</f>
        <v>0</v>
      </c>
      <c r="J895" s="174">
        <f>J896</f>
        <v>0</v>
      </c>
    </row>
    <row r="896" spans="2:10" ht="12.75" customHeight="1" hidden="1">
      <c r="B896" s="188" t="s">
        <v>411</v>
      </c>
      <c r="C896" s="135" t="s">
        <v>355</v>
      </c>
      <c r="D896" s="135" t="s">
        <v>359</v>
      </c>
      <c r="E896" s="54" t="s">
        <v>666</v>
      </c>
      <c r="F896" s="128">
        <v>850</v>
      </c>
      <c r="G896" s="135"/>
      <c r="H896" s="174">
        <f>H897</f>
        <v>0</v>
      </c>
      <c r="I896" s="174">
        <f>I897</f>
        <v>0</v>
      </c>
      <c r="J896" s="174">
        <f>J897</f>
        <v>0</v>
      </c>
    </row>
    <row r="897" spans="2:10" ht="12.75" customHeight="1" hidden="1">
      <c r="B897" s="185" t="s">
        <v>389</v>
      </c>
      <c r="C897" s="135" t="s">
        <v>355</v>
      </c>
      <c r="D897" s="135" t="s">
        <v>359</v>
      </c>
      <c r="E897" s="54" t="s">
        <v>666</v>
      </c>
      <c r="F897" s="128">
        <v>850</v>
      </c>
      <c r="G897" s="135" t="s">
        <v>413</v>
      </c>
      <c r="H897" s="174">
        <f>'Прил. 7'!I1080</f>
        <v>0</v>
      </c>
      <c r="I897" s="174">
        <f>'Прил. 7'!J1080</f>
        <v>0</v>
      </c>
      <c r="J897" s="174">
        <f>'Прил. 7'!K1080</f>
        <v>0</v>
      </c>
    </row>
    <row r="898" spans="2:10" ht="14.25" customHeight="1">
      <c r="B898" s="187" t="s">
        <v>681</v>
      </c>
      <c r="C898" s="135" t="s">
        <v>355</v>
      </c>
      <c r="D898" s="135" t="s">
        <v>359</v>
      </c>
      <c r="E898" s="54" t="s">
        <v>394</v>
      </c>
      <c r="F898" s="128"/>
      <c r="G898" s="135"/>
      <c r="H898" s="174">
        <f>H899+H909</f>
        <v>3009.5</v>
      </c>
      <c r="I898" s="174">
        <f>I899+I909</f>
        <v>2678.7</v>
      </c>
      <c r="J898" s="174">
        <f>J899+J909</f>
        <v>2878.7</v>
      </c>
    </row>
    <row r="899" spans="2:10" ht="14.25" customHeight="1">
      <c r="B899" s="187" t="s">
        <v>682</v>
      </c>
      <c r="C899" s="135" t="s">
        <v>355</v>
      </c>
      <c r="D899" s="135" t="s">
        <v>359</v>
      </c>
      <c r="E899" s="54" t="s">
        <v>420</v>
      </c>
      <c r="F899" s="128"/>
      <c r="G899" s="135"/>
      <c r="H899" s="174">
        <f>H900+H903+H906</f>
        <v>3009.5</v>
      </c>
      <c r="I899" s="174">
        <f>I900+I903+I906</f>
        <v>2678.7</v>
      </c>
      <c r="J899" s="174">
        <f>J900+J903+J906</f>
        <v>2878.7</v>
      </c>
    </row>
    <row r="900" spans="2:10" ht="40.5" customHeight="1">
      <c r="B900" s="178" t="s">
        <v>397</v>
      </c>
      <c r="C900" s="135" t="s">
        <v>355</v>
      </c>
      <c r="D900" s="135" t="s">
        <v>359</v>
      </c>
      <c r="E900" s="54" t="s">
        <v>420</v>
      </c>
      <c r="F900" s="135" t="s">
        <v>398</v>
      </c>
      <c r="G900" s="135"/>
      <c r="H900" s="174">
        <f>H901</f>
        <v>2766.7</v>
      </c>
      <c r="I900" s="174">
        <f>I901</f>
        <v>2568.7</v>
      </c>
      <c r="J900" s="174">
        <f>J901</f>
        <v>2768.7</v>
      </c>
    </row>
    <row r="901" spans="2:10" ht="12.75" customHeight="1">
      <c r="B901" s="185" t="s">
        <v>399</v>
      </c>
      <c r="C901" s="135" t="s">
        <v>355</v>
      </c>
      <c r="D901" s="135" t="s">
        <v>359</v>
      </c>
      <c r="E901" s="54" t="s">
        <v>420</v>
      </c>
      <c r="F901" s="128">
        <v>120</v>
      </c>
      <c r="G901" s="135"/>
      <c r="H901" s="174">
        <f>H902</f>
        <v>2766.7</v>
      </c>
      <c r="I901" s="174">
        <f>I902</f>
        <v>2568.7</v>
      </c>
      <c r="J901" s="174">
        <f>J902</f>
        <v>2768.7</v>
      </c>
    </row>
    <row r="902" spans="2:10" ht="12.75" customHeight="1">
      <c r="B902" s="185" t="s">
        <v>389</v>
      </c>
      <c r="C902" s="135" t="s">
        <v>355</v>
      </c>
      <c r="D902" s="135" t="s">
        <v>359</v>
      </c>
      <c r="E902" s="54" t="s">
        <v>420</v>
      </c>
      <c r="F902" s="128">
        <v>120</v>
      </c>
      <c r="G902" s="135" t="s">
        <v>413</v>
      </c>
      <c r="H902" s="174">
        <f>'Прил. 7'!I1085</f>
        <v>2766.7</v>
      </c>
      <c r="I902" s="174">
        <f>'Прил. 7'!J1085</f>
        <v>2568.7</v>
      </c>
      <c r="J902" s="174">
        <f>'Прил. 7'!K1085</f>
        <v>2768.7</v>
      </c>
    </row>
    <row r="903" spans="2:10" ht="12.75" customHeight="1">
      <c r="B903" s="188" t="s">
        <v>405</v>
      </c>
      <c r="C903" s="135" t="s">
        <v>355</v>
      </c>
      <c r="D903" s="135" t="s">
        <v>359</v>
      </c>
      <c r="E903" s="54" t="s">
        <v>420</v>
      </c>
      <c r="F903" s="128">
        <v>200</v>
      </c>
      <c r="G903" s="135"/>
      <c r="H903" s="174">
        <f>H904</f>
        <v>232.8</v>
      </c>
      <c r="I903" s="174">
        <f>I904</f>
        <v>110</v>
      </c>
      <c r="J903" s="174">
        <f>J904</f>
        <v>110</v>
      </c>
    </row>
    <row r="904" spans="2:10" ht="12.75" customHeight="1">
      <c r="B904" s="188" t="s">
        <v>407</v>
      </c>
      <c r="C904" s="135" t="s">
        <v>355</v>
      </c>
      <c r="D904" s="135" t="s">
        <v>359</v>
      </c>
      <c r="E904" s="54" t="s">
        <v>420</v>
      </c>
      <c r="F904" s="128">
        <v>240</v>
      </c>
      <c r="G904" s="135"/>
      <c r="H904" s="174">
        <f>H905</f>
        <v>232.8</v>
      </c>
      <c r="I904" s="174">
        <f>I905</f>
        <v>110</v>
      </c>
      <c r="J904" s="174">
        <f>J905</f>
        <v>110</v>
      </c>
    </row>
    <row r="905" spans="2:10" ht="12.75" customHeight="1">
      <c r="B905" s="185" t="s">
        <v>389</v>
      </c>
      <c r="C905" s="135" t="s">
        <v>355</v>
      </c>
      <c r="D905" s="135" t="s">
        <v>359</v>
      </c>
      <c r="E905" s="54" t="s">
        <v>420</v>
      </c>
      <c r="F905" s="135" t="s">
        <v>408</v>
      </c>
      <c r="G905" s="135" t="s">
        <v>413</v>
      </c>
      <c r="H905" s="174">
        <f>'Прил. 7'!I1088</f>
        <v>232.8</v>
      </c>
      <c r="I905" s="174">
        <f>'Прил. 7'!J1088</f>
        <v>110</v>
      </c>
      <c r="J905" s="174">
        <f>'Прил. 7'!K1088</f>
        <v>110</v>
      </c>
    </row>
    <row r="906" spans="2:10" ht="12.75" customHeight="1">
      <c r="B906" s="188" t="s">
        <v>409</v>
      </c>
      <c r="C906" s="135" t="s">
        <v>355</v>
      </c>
      <c r="D906" s="135" t="s">
        <v>359</v>
      </c>
      <c r="E906" s="54" t="s">
        <v>420</v>
      </c>
      <c r="F906" s="135" t="s">
        <v>410</v>
      </c>
      <c r="G906" s="135"/>
      <c r="H906" s="174">
        <f>H907</f>
        <v>10</v>
      </c>
      <c r="I906" s="174">
        <f>I907</f>
        <v>0</v>
      </c>
      <c r="J906" s="174">
        <f>J907</f>
        <v>0</v>
      </c>
    </row>
    <row r="907" spans="2:10" ht="12.75" customHeight="1">
      <c r="B907" s="188" t="s">
        <v>411</v>
      </c>
      <c r="C907" s="135" t="s">
        <v>355</v>
      </c>
      <c r="D907" s="135" t="s">
        <v>359</v>
      </c>
      <c r="E907" s="54" t="s">
        <v>420</v>
      </c>
      <c r="F907" s="128">
        <v>850</v>
      </c>
      <c r="G907" s="135"/>
      <c r="H907" s="174">
        <f>H908</f>
        <v>10</v>
      </c>
      <c r="I907" s="174">
        <f>I908</f>
        <v>0</v>
      </c>
      <c r="J907" s="174">
        <f>J908</f>
        <v>0</v>
      </c>
    </row>
    <row r="908" spans="2:10" ht="14.25" customHeight="1">
      <c r="B908" s="185" t="s">
        <v>389</v>
      </c>
      <c r="C908" s="135" t="s">
        <v>355</v>
      </c>
      <c r="D908" s="135" t="s">
        <v>359</v>
      </c>
      <c r="E908" s="54" t="s">
        <v>420</v>
      </c>
      <c r="F908" s="128">
        <v>850</v>
      </c>
      <c r="G908" s="135" t="s">
        <v>413</v>
      </c>
      <c r="H908" s="174">
        <f>'Прил. 7'!I1091</f>
        <v>10</v>
      </c>
      <c r="I908" s="174">
        <f>'Прил. 7'!J1091</f>
        <v>0</v>
      </c>
      <c r="J908" s="174">
        <f>'Прил. 7'!K1091</f>
        <v>0</v>
      </c>
    </row>
    <row r="909" spans="2:10" ht="40.5" customHeight="1" hidden="1">
      <c r="B909" s="182" t="s">
        <v>401</v>
      </c>
      <c r="C909" s="135" t="s">
        <v>355</v>
      </c>
      <c r="D909" s="135" t="s">
        <v>359</v>
      </c>
      <c r="E909" s="54" t="s">
        <v>394</v>
      </c>
      <c r="F909" s="128"/>
      <c r="G909" s="135"/>
      <c r="H909" s="174">
        <f>H910</f>
        <v>0</v>
      </c>
      <c r="I909" s="174">
        <f>I910</f>
        <v>0</v>
      </c>
      <c r="J909" s="174">
        <f>J910</f>
        <v>0</v>
      </c>
    </row>
    <row r="910" spans="2:10" ht="41.25" customHeight="1" hidden="1">
      <c r="B910" s="184" t="s">
        <v>397</v>
      </c>
      <c r="C910" s="135" t="s">
        <v>355</v>
      </c>
      <c r="D910" s="135" t="s">
        <v>359</v>
      </c>
      <c r="E910" s="19" t="s">
        <v>402</v>
      </c>
      <c r="F910" s="135" t="s">
        <v>398</v>
      </c>
      <c r="G910" s="135"/>
      <c r="H910" s="136">
        <f>H911</f>
        <v>0</v>
      </c>
      <c r="I910" s="136">
        <f>I911</f>
        <v>0</v>
      </c>
      <c r="J910" s="136">
        <f>J911</f>
        <v>0</v>
      </c>
    </row>
    <row r="911" spans="2:10" ht="14.25" customHeight="1" hidden="1">
      <c r="B911" s="185" t="s">
        <v>399</v>
      </c>
      <c r="C911" s="135" t="s">
        <v>355</v>
      </c>
      <c r="D911" s="135" t="s">
        <v>359</v>
      </c>
      <c r="E911" s="19" t="s">
        <v>402</v>
      </c>
      <c r="F911" s="128">
        <v>110</v>
      </c>
      <c r="G911" s="135"/>
      <c r="H911" s="136">
        <f>H912</f>
        <v>0</v>
      </c>
      <c r="I911" s="136">
        <f>I912</f>
        <v>0</v>
      </c>
      <c r="J911" s="136">
        <f>J912</f>
        <v>0</v>
      </c>
    </row>
    <row r="912" spans="2:10" ht="14.25" customHeight="1" hidden="1">
      <c r="B912" s="185" t="s">
        <v>390</v>
      </c>
      <c r="C912" s="135" t="s">
        <v>355</v>
      </c>
      <c r="D912" s="135" t="s">
        <v>359</v>
      </c>
      <c r="E912" s="19" t="s">
        <v>402</v>
      </c>
      <c r="F912" s="128">
        <v>110</v>
      </c>
      <c r="G912" s="135" t="s">
        <v>451</v>
      </c>
      <c r="H912" s="136">
        <f>'Прил. 7'!I1094</f>
        <v>0</v>
      </c>
      <c r="I912" s="136">
        <f>'Прил. 7'!J1094</f>
        <v>0</v>
      </c>
      <c r="J912" s="136">
        <f>'Прил. 7'!K1094</f>
        <v>0</v>
      </c>
    </row>
    <row r="913" spans="2:10" ht="12.75" customHeight="1" hidden="1">
      <c r="B913" s="187"/>
      <c r="C913" s="135"/>
      <c r="D913" s="135"/>
      <c r="E913" s="54"/>
      <c r="F913" s="135"/>
      <c r="G913" s="135"/>
      <c r="H913" s="174">
        <f>H914+H915</f>
        <v>0</v>
      </c>
      <c r="I913" s="174"/>
      <c r="J913" s="174"/>
    </row>
    <row r="914" spans="2:10" ht="14.25" customHeight="1" hidden="1">
      <c r="B914" s="187"/>
      <c r="C914" s="135"/>
      <c r="D914" s="135"/>
      <c r="E914" s="54"/>
      <c r="F914" s="135"/>
      <c r="G914" s="135" t="s">
        <v>657</v>
      </c>
      <c r="H914" s="174"/>
      <c r="I914" s="174"/>
      <c r="J914" s="174"/>
    </row>
    <row r="915" spans="2:10" ht="14.25" customHeight="1" hidden="1">
      <c r="B915" s="185"/>
      <c r="C915" s="135"/>
      <c r="D915" s="135"/>
      <c r="E915" s="54"/>
      <c r="F915" s="135"/>
      <c r="G915" s="135" t="s">
        <v>413</v>
      </c>
      <c r="H915" s="174"/>
      <c r="I915" s="174"/>
      <c r="J915" s="174"/>
    </row>
    <row r="916" spans="2:10" ht="12.75" customHeight="1" hidden="1">
      <c r="B916" s="188"/>
      <c r="C916" s="135"/>
      <c r="D916" s="135"/>
      <c r="E916" s="54"/>
      <c r="F916" s="135"/>
      <c r="G916" s="135"/>
      <c r="H916" s="174">
        <f>H917</f>
        <v>0</v>
      </c>
      <c r="I916" s="174"/>
      <c r="J916" s="174"/>
    </row>
    <row r="917" spans="2:10" ht="12.75" customHeight="1" hidden="1">
      <c r="B917" s="188"/>
      <c r="C917" s="135"/>
      <c r="D917" s="135"/>
      <c r="E917" s="54"/>
      <c r="F917" s="135"/>
      <c r="G917" s="135"/>
      <c r="H917" s="174">
        <f>H918+H919</f>
        <v>0</v>
      </c>
      <c r="I917" s="174"/>
      <c r="J917" s="174"/>
    </row>
    <row r="918" spans="2:10" ht="14.25" customHeight="1" hidden="1">
      <c r="B918" s="185"/>
      <c r="C918" s="135"/>
      <c r="D918" s="135"/>
      <c r="E918" s="54"/>
      <c r="F918" s="135"/>
      <c r="G918" s="135" t="s">
        <v>657</v>
      </c>
      <c r="H918" s="174"/>
      <c r="I918" s="174"/>
      <c r="J918" s="174"/>
    </row>
    <row r="919" spans="2:10" ht="14.25" customHeight="1" hidden="1">
      <c r="B919" s="185"/>
      <c r="C919" s="135"/>
      <c r="D919" s="135"/>
      <c r="E919" s="54"/>
      <c r="F919" s="135"/>
      <c r="G919" s="135" t="s">
        <v>413</v>
      </c>
      <c r="H919" s="174"/>
      <c r="I919" s="174"/>
      <c r="J919" s="174"/>
    </row>
    <row r="920" spans="2:10" ht="12.75" customHeight="1" hidden="1">
      <c r="B920" s="190"/>
      <c r="C920" s="135"/>
      <c r="D920" s="135"/>
      <c r="E920" s="54"/>
      <c r="F920" s="135"/>
      <c r="G920" s="135"/>
      <c r="H920" s="174">
        <f>H921</f>
        <v>0</v>
      </c>
      <c r="I920" s="174"/>
      <c r="J920" s="174"/>
    </row>
    <row r="921" spans="2:10" ht="12.75" customHeight="1" hidden="1">
      <c r="B921" s="190"/>
      <c r="C921" s="135"/>
      <c r="D921" s="135"/>
      <c r="E921" s="54"/>
      <c r="F921" s="135"/>
      <c r="G921" s="135"/>
      <c r="H921" s="174">
        <f>H922</f>
        <v>0</v>
      </c>
      <c r="I921" s="174"/>
      <c r="J921" s="174"/>
    </row>
    <row r="922" spans="2:10" ht="12.75" customHeight="1" hidden="1">
      <c r="B922" s="188"/>
      <c r="C922" s="135"/>
      <c r="D922" s="135"/>
      <c r="E922" s="54"/>
      <c r="F922" s="135"/>
      <c r="G922" s="135"/>
      <c r="H922" s="174">
        <f>H923</f>
        <v>0</v>
      </c>
      <c r="I922" s="174"/>
      <c r="J922" s="174"/>
    </row>
    <row r="923" spans="2:10" ht="12.75" customHeight="1" hidden="1">
      <c r="B923" s="188"/>
      <c r="C923" s="135"/>
      <c r="D923" s="135"/>
      <c r="E923" s="54"/>
      <c r="F923" s="135"/>
      <c r="G923" s="135"/>
      <c r="H923" s="174">
        <f>H924+H925</f>
        <v>0</v>
      </c>
      <c r="I923" s="174"/>
      <c r="J923" s="174"/>
    </row>
    <row r="924" spans="2:10" ht="14.25" customHeight="1" hidden="1">
      <c r="B924" s="185"/>
      <c r="C924" s="135"/>
      <c r="D924" s="135"/>
      <c r="E924" s="54"/>
      <c r="F924" s="135"/>
      <c r="G924" s="135" t="s">
        <v>657</v>
      </c>
      <c r="H924" s="174"/>
      <c r="I924" s="174"/>
      <c r="J924" s="174"/>
    </row>
    <row r="925" spans="2:10" ht="14.25" customHeight="1" hidden="1">
      <c r="B925" s="185"/>
      <c r="C925" s="135"/>
      <c r="D925" s="135"/>
      <c r="E925" s="54"/>
      <c r="F925" s="135"/>
      <c r="G925" s="135">
        <v>2</v>
      </c>
      <c r="H925" s="174"/>
      <c r="I925" s="174"/>
      <c r="J925" s="174"/>
    </row>
    <row r="926" spans="2:10" ht="12.75" customHeight="1" hidden="1">
      <c r="B926" s="190"/>
      <c r="C926" s="135"/>
      <c r="D926" s="135"/>
      <c r="E926" s="54"/>
      <c r="F926" s="135"/>
      <c r="G926" s="135"/>
      <c r="H926" s="174">
        <f>H927</f>
        <v>0</v>
      </c>
      <c r="I926" s="174"/>
      <c r="J926" s="174"/>
    </row>
    <row r="927" spans="2:10" ht="12.75" customHeight="1" hidden="1">
      <c r="B927" s="190"/>
      <c r="C927" s="135"/>
      <c r="D927" s="135"/>
      <c r="E927" s="54"/>
      <c r="F927" s="135"/>
      <c r="G927" s="135"/>
      <c r="H927" s="174">
        <f>H928+H931</f>
        <v>0</v>
      </c>
      <c r="I927" s="174"/>
      <c r="J927" s="174"/>
    </row>
    <row r="928" spans="2:10" ht="12.75" customHeight="1" hidden="1">
      <c r="B928" s="188"/>
      <c r="C928" s="135"/>
      <c r="D928" s="135"/>
      <c r="E928" s="54"/>
      <c r="F928" s="135"/>
      <c r="G928" s="135"/>
      <c r="H928" s="174">
        <f>H929</f>
        <v>0</v>
      </c>
      <c r="I928" s="174"/>
      <c r="J928" s="174"/>
    </row>
    <row r="929" spans="2:10" ht="12.75" customHeight="1" hidden="1">
      <c r="B929" s="188"/>
      <c r="C929" s="135"/>
      <c r="D929" s="135"/>
      <c r="E929" s="54"/>
      <c r="F929" s="135"/>
      <c r="G929" s="135"/>
      <c r="H929" s="174">
        <f>H930</f>
        <v>0</v>
      </c>
      <c r="I929" s="174"/>
      <c r="J929" s="174"/>
    </row>
    <row r="930" spans="2:10" ht="14.25" customHeight="1" hidden="1">
      <c r="B930" s="185"/>
      <c r="C930" s="135"/>
      <c r="D930" s="135"/>
      <c r="E930" s="54"/>
      <c r="F930" s="135"/>
      <c r="G930" s="135" t="s">
        <v>657</v>
      </c>
      <c r="H930" s="174"/>
      <c r="I930" s="174"/>
      <c r="J930" s="174"/>
    </row>
    <row r="931" spans="2:10" ht="12.75" customHeight="1" hidden="1">
      <c r="B931" s="188"/>
      <c r="C931" s="135"/>
      <c r="D931" s="135"/>
      <c r="E931" s="54"/>
      <c r="F931" s="135"/>
      <c r="G931" s="135"/>
      <c r="H931" s="174">
        <f>H932</f>
        <v>0</v>
      </c>
      <c r="I931" s="174"/>
      <c r="J931" s="174"/>
    </row>
    <row r="932" spans="2:10" ht="12.75" customHeight="1" hidden="1">
      <c r="B932" s="188"/>
      <c r="C932" s="135"/>
      <c r="D932" s="135"/>
      <c r="E932" s="54"/>
      <c r="F932" s="135"/>
      <c r="G932" s="135"/>
      <c r="H932" s="174">
        <f>H933</f>
        <v>0</v>
      </c>
      <c r="I932" s="174"/>
      <c r="J932" s="174"/>
    </row>
    <row r="933" spans="2:10" ht="14.25" customHeight="1" hidden="1">
      <c r="B933" s="185"/>
      <c r="C933" s="135"/>
      <c r="D933" s="135"/>
      <c r="E933" s="54"/>
      <c r="F933" s="135"/>
      <c r="G933" s="135" t="s">
        <v>657</v>
      </c>
      <c r="H933" s="174"/>
      <c r="I933" s="174"/>
      <c r="J933" s="174"/>
    </row>
    <row r="934" spans="2:10" ht="12.75" customHeight="1">
      <c r="B934" s="175" t="s">
        <v>360</v>
      </c>
      <c r="C934" s="133" t="s">
        <v>361</v>
      </c>
      <c r="D934" s="133"/>
      <c r="E934" s="133"/>
      <c r="F934" s="133"/>
      <c r="G934" s="133"/>
      <c r="H934" s="173">
        <f>H938+H944+H978+H1022</f>
        <v>7410</v>
      </c>
      <c r="I934" s="173">
        <f>I938+I944+I978+I1022</f>
        <v>9848.800000000001</v>
      </c>
      <c r="J934" s="173">
        <f>J938+J944+J978+J1022</f>
        <v>9938.500000000002</v>
      </c>
    </row>
    <row r="935" spans="2:10" ht="12.75" customHeight="1">
      <c r="B935" s="175" t="s">
        <v>389</v>
      </c>
      <c r="C935" s="133"/>
      <c r="D935" s="133"/>
      <c r="E935" s="133"/>
      <c r="F935" s="133"/>
      <c r="G935" s="133" t="s">
        <v>413</v>
      </c>
      <c r="H935" s="173">
        <f>H943+H960+H963+H984+H965+H969</f>
        <v>2348.1</v>
      </c>
      <c r="I935" s="173">
        <f>I943+I960+I963+I984+I965+I969</f>
        <v>2414.5</v>
      </c>
      <c r="J935" s="173">
        <f>J943+J960+J963+J984+J965+J969</f>
        <v>2409.8</v>
      </c>
    </row>
    <row r="936" spans="2:10" ht="12.75" customHeight="1">
      <c r="B936" s="175" t="s">
        <v>390</v>
      </c>
      <c r="C936" s="133"/>
      <c r="D936" s="133"/>
      <c r="E936" s="133"/>
      <c r="F936" s="133"/>
      <c r="G936" s="133" t="s">
        <v>451</v>
      </c>
      <c r="H936" s="173">
        <f>H985+H995+H999+H1003+H1005+H1009+H1013+H1017+H1027+H1030+H1021+H1034+H1046+H1049</f>
        <v>5061.900000000001</v>
      </c>
      <c r="I936" s="173">
        <f>I985+I995+I999+I1003+I1005+I1009+I1013+I1017+I1027+I1030</f>
        <v>7434.3</v>
      </c>
      <c r="J936" s="173">
        <f>J985+J995+J999+J1003+J1005+J1009+J1013+J1017+J1027+J1030</f>
        <v>7528.700000000001</v>
      </c>
    </row>
    <row r="937" spans="2:10" ht="12.75" customHeight="1">
      <c r="B937" s="175" t="s">
        <v>391</v>
      </c>
      <c r="C937" s="133"/>
      <c r="D937" s="133"/>
      <c r="E937" s="133"/>
      <c r="F937" s="133"/>
      <c r="G937" s="133" t="s">
        <v>423</v>
      </c>
      <c r="H937" s="173">
        <f>H991+H986+H973+H977+H1042</f>
        <v>0</v>
      </c>
      <c r="I937" s="173">
        <f>I991+I986+I973+I977</f>
        <v>0</v>
      </c>
      <c r="J937" s="173">
        <f>J991+J986+J973+J977</f>
        <v>0</v>
      </c>
    </row>
    <row r="938" spans="2:10" ht="12.75" customHeight="1">
      <c r="B938" s="231" t="s">
        <v>362</v>
      </c>
      <c r="C938" s="177" t="s">
        <v>361</v>
      </c>
      <c r="D938" s="177" t="s">
        <v>363</v>
      </c>
      <c r="E938" s="135"/>
      <c r="F938" s="135"/>
      <c r="G938" s="135"/>
      <c r="H938" s="174">
        <f>H939</f>
        <v>1700</v>
      </c>
      <c r="I938" s="174">
        <f>I939</f>
        <v>1900</v>
      </c>
      <c r="J938" s="174">
        <f>J939</f>
        <v>1900</v>
      </c>
    </row>
    <row r="939" spans="2:10" ht="12.75" customHeight="1">
      <c r="B939" s="188" t="s">
        <v>393</v>
      </c>
      <c r="C939" s="135" t="s">
        <v>361</v>
      </c>
      <c r="D939" s="135" t="s">
        <v>363</v>
      </c>
      <c r="E939" s="135" t="s">
        <v>394</v>
      </c>
      <c r="F939" s="135"/>
      <c r="G939" s="135"/>
      <c r="H939" s="174">
        <f>H940</f>
        <v>1700</v>
      </c>
      <c r="I939" s="174">
        <f>I940</f>
        <v>1900</v>
      </c>
      <c r="J939" s="174">
        <f>J940</f>
        <v>1900</v>
      </c>
    </row>
    <row r="940" spans="2:10" ht="27.75" customHeight="1">
      <c r="B940" s="178" t="s">
        <v>683</v>
      </c>
      <c r="C940" s="135" t="s">
        <v>361</v>
      </c>
      <c r="D940" s="135" t="s">
        <v>363</v>
      </c>
      <c r="E940" s="181" t="s">
        <v>684</v>
      </c>
      <c r="F940" s="135"/>
      <c r="G940" s="135"/>
      <c r="H940" s="174">
        <f>H941</f>
        <v>1700</v>
      </c>
      <c r="I940" s="174">
        <f>I941</f>
        <v>1900</v>
      </c>
      <c r="J940" s="174">
        <f>J941</f>
        <v>1900</v>
      </c>
    </row>
    <row r="941" spans="2:10" ht="12.75" customHeight="1">
      <c r="B941" s="185" t="s">
        <v>437</v>
      </c>
      <c r="C941" s="135" t="s">
        <v>361</v>
      </c>
      <c r="D941" s="135" t="s">
        <v>363</v>
      </c>
      <c r="E941" s="181" t="s">
        <v>684</v>
      </c>
      <c r="F941" s="135" t="s">
        <v>436</v>
      </c>
      <c r="G941" s="135"/>
      <c r="H941" s="174">
        <f>H942</f>
        <v>1700</v>
      </c>
      <c r="I941" s="174">
        <f>I942</f>
        <v>1900</v>
      </c>
      <c r="J941" s="174">
        <f>J942</f>
        <v>1900</v>
      </c>
    </row>
    <row r="942" spans="2:10" ht="12.75" customHeight="1">
      <c r="B942" s="185" t="s">
        <v>439</v>
      </c>
      <c r="C942" s="135" t="s">
        <v>361</v>
      </c>
      <c r="D942" s="135" t="s">
        <v>363</v>
      </c>
      <c r="E942" s="181" t="s">
        <v>684</v>
      </c>
      <c r="F942" s="135" t="s">
        <v>438</v>
      </c>
      <c r="G942" s="135"/>
      <c r="H942" s="174">
        <f>H943</f>
        <v>1700</v>
      </c>
      <c r="I942" s="174">
        <f>I943</f>
        <v>1900</v>
      </c>
      <c r="J942" s="174">
        <f>J943</f>
        <v>1900</v>
      </c>
    </row>
    <row r="943" spans="2:10" ht="14.25" customHeight="1">
      <c r="B943" s="185" t="s">
        <v>389</v>
      </c>
      <c r="C943" s="135" t="s">
        <v>361</v>
      </c>
      <c r="D943" s="135" t="s">
        <v>363</v>
      </c>
      <c r="E943" s="181" t="s">
        <v>684</v>
      </c>
      <c r="F943" s="135" t="s">
        <v>438</v>
      </c>
      <c r="G943" s="135">
        <v>2</v>
      </c>
      <c r="H943" s="174">
        <f>'Прил. 7'!I371</f>
        <v>1700</v>
      </c>
      <c r="I943" s="174">
        <f>'Прил. 7'!J371</f>
        <v>1900</v>
      </c>
      <c r="J943" s="174">
        <f>'Прил. 7'!K371</f>
        <v>1900</v>
      </c>
    </row>
    <row r="944" spans="2:10" ht="12.75" customHeight="1">
      <c r="B944" s="231" t="s">
        <v>364</v>
      </c>
      <c r="C944" s="177" t="s">
        <v>361</v>
      </c>
      <c r="D944" s="177" t="s">
        <v>365</v>
      </c>
      <c r="E944" s="181"/>
      <c r="F944" s="135"/>
      <c r="G944" s="135"/>
      <c r="H944" s="174">
        <f>H957+H970+H974+H966</f>
        <v>514</v>
      </c>
      <c r="I944" s="174">
        <f>I957+I970+I974+I966+I964</f>
        <v>384</v>
      </c>
      <c r="J944" s="174">
        <f>J957+J970+J974+J966+J964</f>
        <v>384</v>
      </c>
    </row>
    <row r="945" spans="2:10" ht="12.75" customHeight="1" hidden="1">
      <c r="B945" s="278"/>
      <c r="C945" s="135"/>
      <c r="D945" s="135"/>
      <c r="E945" s="54"/>
      <c r="F945" s="135"/>
      <c r="G945" s="135"/>
      <c r="H945" s="174">
        <f>H946</f>
        <v>0</v>
      </c>
      <c r="I945" s="174"/>
      <c r="J945" s="174"/>
    </row>
    <row r="946" spans="2:10" ht="25.5" customHeight="1" hidden="1">
      <c r="B946" s="185"/>
      <c r="C946" s="135"/>
      <c r="D946" s="135"/>
      <c r="E946" s="54"/>
      <c r="F946" s="135"/>
      <c r="G946" s="135"/>
      <c r="H946" s="174">
        <f>H947</f>
        <v>0</v>
      </c>
      <c r="I946" s="174"/>
      <c r="J946" s="174"/>
    </row>
    <row r="947" spans="2:10" ht="12.75" customHeight="1" hidden="1">
      <c r="B947" s="190"/>
      <c r="C947" s="135"/>
      <c r="D947" s="135"/>
      <c r="E947" s="54"/>
      <c r="F947" s="135"/>
      <c r="G947" s="135"/>
      <c r="H947" s="174">
        <f>H948</f>
        <v>0</v>
      </c>
      <c r="I947" s="174"/>
      <c r="J947" s="174"/>
    </row>
    <row r="948" spans="2:10" ht="12.75" customHeight="1" hidden="1">
      <c r="B948" s="185"/>
      <c r="C948" s="135"/>
      <c r="D948" s="135"/>
      <c r="E948" s="54"/>
      <c r="F948" s="135"/>
      <c r="G948" s="135"/>
      <c r="H948" s="174">
        <f>H949</f>
        <v>0</v>
      </c>
      <c r="I948" s="174"/>
      <c r="J948" s="174"/>
    </row>
    <row r="949" spans="2:10" ht="12.75" customHeight="1" hidden="1">
      <c r="B949" s="185"/>
      <c r="C949" s="135"/>
      <c r="D949" s="135"/>
      <c r="E949" s="54"/>
      <c r="F949" s="135"/>
      <c r="G949" s="135"/>
      <c r="H949" s="174">
        <f>H950</f>
        <v>0</v>
      </c>
      <c r="I949" s="174"/>
      <c r="J949" s="174"/>
    </row>
    <row r="950" spans="2:10" ht="14.25" customHeight="1" hidden="1">
      <c r="B950" s="185"/>
      <c r="C950" s="135"/>
      <c r="D950" s="135"/>
      <c r="E950" s="54"/>
      <c r="F950" s="135"/>
      <c r="G950" s="135"/>
      <c r="H950" s="174"/>
      <c r="I950" s="174"/>
      <c r="J950" s="174"/>
    </row>
    <row r="951" spans="2:10" ht="12.75" customHeight="1" hidden="1">
      <c r="B951" s="172"/>
      <c r="C951" s="135"/>
      <c r="D951" s="135"/>
      <c r="E951" s="181"/>
      <c r="F951" s="135"/>
      <c r="G951" s="135"/>
      <c r="H951" s="174">
        <f>H952</f>
        <v>828</v>
      </c>
      <c r="I951" s="174"/>
      <c r="J951" s="174"/>
    </row>
    <row r="952" spans="2:10" ht="12.75" customHeight="1" hidden="1">
      <c r="B952" s="188"/>
      <c r="C952" s="135"/>
      <c r="D952" s="135"/>
      <c r="E952" s="181"/>
      <c r="F952" s="135"/>
      <c r="G952" s="135"/>
      <c r="H952" s="174">
        <f>H953</f>
        <v>828</v>
      </c>
      <c r="I952" s="174"/>
      <c r="J952" s="174"/>
    </row>
    <row r="953" spans="2:10" ht="25.5" customHeight="1" hidden="1">
      <c r="B953" s="185"/>
      <c r="C953" s="135"/>
      <c r="D953" s="135"/>
      <c r="E953" s="181"/>
      <c r="F953" s="135"/>
      <c r="G953" s="135"/>
      <c r="H953" s="174">
        <f>H954</f>
        <v>828</v>
      </c>
      <c r="I953" s="174"/>
      <c r="J953" s="174"/>
    </row>
    <row r="954" spans="2:10" ht="12.75" customHeight="1" hidden="1">
      <c r="B954" s="190"/>
      <c r="C954" s="135"/>
      <c r="D954" s="135"/>
      <c r="E954" s="181"/>
      <c r="F954" s="135"/>
      <c r="G954" s="135"/>
      <c r="H954" s="174">
        <f>H955+H958</f>
        <v>828</v>
      </c>
      <c r="I954" s="174"/>
      <c r="J954" s="174"/>
    </row>
    <row r="955" spans="2:10" ht="12.75" customHeight="1" hidden="1">
      <c r="B955" s="188"/>
      <c r="C955" s="135"/>
      <c r="D955" s="135"/>
      <c r="E955" s="181"/>
      <c r="F955" s="135"/>
      <c r="G955" s="135"/>
      <c r="H955" s="174">
        <f>H956</f>
        <v>414</v>
      </c>
      <c r="I955" s="174"/>
      <c r="J955" s="174"/>
    </row>
    <row r="956" spans="2:10" ht="12.75" customHeight="1" hidden="1">
      <c r="B956" s="188" t="s">
        <v>407</v>
      </c>
      <c r="C956" s="135"/>
      <c r="D956" s="135"/>
      <c r="E956" s="181"/>
      <c r="F956" s="135"/>
      <c r="G956" s="135"/>
      <c r="H956" s="174">
        <f>H957</f>
        <v>414</v>
      </c>
      <c r="I956" s="174"/>
      <c r="J956" s="174"/>
    </row>
    <row r="957" spans="2:10" ht="14.25" customHeight="1">
      <c r="B957" s="188" t="s">
        <v>393</v>
      </c>
      <c r="C957" s="135" t="s">
        <v>361</v>
      </c>
      <c r="D957" s="135" t="s">
        <v>365</v>
      </c>
      <c r="E957" s="181" t="s">
        <v>394</v>
      </c>
      <c r="F957" s="135"/>
      <c r="G957" s="135"/>
      <c r="H957" s="174">
        <f>H958</f>
        <v>414</v>
      </c>
      <c r="I957" s="174">
        <f>I958</f>
        <v>284</v>
      </c>
      <c r="J957" s="174">
        <f>J958</f>
        <v>284</v>
      </c>
    </row>
    <row r="958" spans="2:10" ht="12.75" customHeight="1">
      <c r="B958" s="185" t="s">
        <v>437</v>
      </c>
      <c r="C958" s="135" t="s">
        <v>361</v>
      </c>
      <c r="D958" s="135" t="s">
        <v>365</v>
      </c>
      <c r="E958" s="181" t="s">
        <v>685</v>
      </c>
      <c r="F958" s="135" t="s">
        <v>436</v>
      </c>
      <c r="G958" s="135"/>
      <c r="H958" s="174">
        <f>H959+H961+H964</f>
        <v>414</v>
      </c>
      <c r="I958" s="174">
        <f>I959+I961</f>
        <v>284</v>
      </c>
      <c r="J958" s="174">
        <f>J959+J961</f>
        <v>284</v>
      </c>
    </row>
    <row r="959" spans="2:10" ht="12.75" customHeight="1">
      <c r="B959" s="185" t="s">
        <v>439</v>
      </c>
      <c r="C959" s="135" t="s">
        <v>361</v>
      </c>
      <c r="D959" s="135" t="s">
        <v>365</v>
      </c>
      <c r="E959" s="181" t="s">
        <v>685</v>
      </c>
      <c r="F959" s="135" t="s">
        <v>438</v>
      </c>
      <c r="G959" s="135"/>
      <c r="H959" s="174">
        <f>H960</f>
        <v>264</v>
      </c>
      <c r="I959" s="174">
        <f>I960</f>
        <v>234</v>
      </c>
      <c r="J959" s="174">
        <f>J960</f>
        <v>234</v>
      </c>
    </row>
    <row r="960" spans="2:10" ht="14.25" customHeight="1">
      <c r="B960" s="185" t="s">
        <v>389</v>
      </c>
      <c r="C960" s="135" t="s">
        <v>361</v>
      </c>
      <c r="D960" s="135" t="s">
        <v>365</v>
      </c>
      <c r="E960" s="181" t="s">
        <v>685</v>
      </c>
      <c r="F960" s="135" t="s">
        <v>438</v>
      </c>
      <c r="G960" s="135">
        <v>2</v>
      </c>
      <c r="H960" s="174">
        <f>'Прил. 7'!I388+'Прил. 7'!I964</f>
        <v>264</v>
      </c>
      <c r="I960" s="174">
        <f>'Прил. 7'!J388+'Прил. 7'!J964</f>
        <v>234</v>
      </c>
      <c r="J960" s="174">
        <f>'Прил. 7'!K388+'Прил. 7'!K964</f>
        <v>234</v>
      </c>
    </row>
    <row r="961" spans="2:10" ht="14.25" customHeight="1">
      <c r="B961" s="185" t="s">
        <v>686</v>
      </c>
      <c r="C961" s="135" t="s">
        <v>361</v>
      </c>
      <c r="D961" s="135" t="s">
        <v>365</v>
      </c>
      <c r="E961" s="181" t="s">
        <v>685</v>
      </c>
      <c r="F961" s="135" t="s">
        <v>687</v>
      </c>
      <c r="G961" s="135"/>
      <c r="H961" s="174">
        <f>H962</f>
        <v>50</v>
      </c>
      <c r="I961" s="174">
        <f>I962</f>
        <v>50</v>
      </c>
      <c r="J961" s="174">
        <f>J962</f>
        <v>50</v>
      </c>
    </row>
    <row r="962" spans="2:10" ht="14.25" customHeight="1">
      <c r="B962" s="185" t="s">
        <v>439</v>
      </c>
      <c r="C962" s="135" t="s">
        <v>361</v>
      </c>
      <c r="D962" s="135" t="s">
        <v>365</v>
      </c>
      <c r="E962" s="181" t="s">
        <v>685</v>
      </c>
      <c r="F962" s="135" t="s">
        <v>687</v>
      </c>
      <c r="G962" s="135"/>
      <c r="H962" s="174">
        <f>H963</f>
        <v>50</v>
      </c>
      <c r="I962" s="174">
        <f>I963</f>
        <v>50</v>
      </c>
      <c r="J962" s="174">
        <f>J963</f>
        <v>50</v>
      </c>
    </row>
    <row r="963" spans="2:10" ht="14.25" customHeight="1">
      <c r="B963" s="185" t="s">
        <v>389</v>
      </c>
      <c r="C963" s="135" t="s">
        <v>361</v>
      </c>
      <c r="D963" s="135" t="s">
        <v>365</v>
      </c>
      <c r="E963" s="181" t="s">
        <v>685</v>
      </c>
      <c r="F963" s="135" t="s">
        <v>687</v>
      </c>
      <c r="G963" s="135" t="s">
        <v>413</v>
      </c>
      <c r="H963" s="174">
        <f>'Прил. 7'!I391</f>
        <v>50</v>
      </c>
      <c r="I963" s="174">
        <f>'Прил. 7'!J391</f>
        <v>50</v>
      </c>
      <c r="J963" s="174">
        <f>'Прил. 7'!K391</f>
        <v>50</v>
      </c>
    </row>
    <row r="964" spans="2:10" ht="14.25" customHeight="1">
      <c r="B964" s="185" t="s">
        <v>462</v>
      </c>
      <c r="C964" s="135" t="s">
        <v>361</v>
      </c>
      <c r="D964" s="135" t="s">
        <v>365</v>
      </c>
      <c r="E964" s="181" t="s">
        <v>685</v>
      </c>
      <c r="F964" s="135" t="s">
        <v>688</v>
      </c>
      <c r="G964" s="135"/>
      <c r="H964" s="174">
        <f>H965</f>
        <v>100</v>
      </c>
      <c r="I964" s="174">
        <f>I965</f>
        <v>100</v>
      </c>
      <c r="J964" s="174">
        <f>J965</f>
        <v>100</v>
      </c>
    </row>
    <row r="965" spans="2:10" ht="14.25" customHeight="1">
      <c r="B965" s="185" t="s">
        <v>389</v>
      </c>
      <c r="C965" s="135" t="s">
        <v>361</v>
      </c>
      <c r="D965" s="135" t="s">
        <v>365</v>
      </c>
      <c r="E965" s="181" t="s">
        <v>685</v>
      </c>
      <c r="F965" s="135" t="s">
        <v>688</v>
      </c>
      <c r="G965" s="135" t="s">
        <v>413</v>
      </c>
      <c r="H965" s="174">
        <f>'Прил. 7'!I393</f>
        <v>100</v>
      </c>
      <c r="I965" s="174">
        <f>'Прил. 7'!J393</f>
        <v>100</v>
      </c>
      <c r="J965" s="174">
        <f>'Прил. 7'!K393</f>
        <v>100</v>
      </c>
    </row>
    <row r="966" spans="2:10" ht="45" customHeight="1" hidden="1">
      <c r="B966" s="198" t="s">
        <v>689</v>
      </c>
      <c r="C966" s="196" t="s">
        <v>361</v>
      </c>
      <c r="D966" s="196" t="s">
        <v>365</v>
      </c>
      <c r="E966" s="201" t="s">
        <v>690</v>
      </c>
      <c r="F966" s="196"/>
      <c r="G966" s="196"/>
      <c r="H966" s="197">
        <f>H967</f>
        <v>100</v>
      </c>
      <c r="I966" s="197">
        <f>I967</f>
        <v>0</v>
      </c>
      <c r="J966" s="197">
        <f>J967</f>
        <v>0</v>
      </c>
    </row>
    <row r="967" spans="2:10" ht="14.25" customHeight="1" hidden="1">
      <c r="B967" s="198" t="s">
        <v>437</v>
      </c>
      <c r="C967" s="196" t="s">
        <v>361</v>
      </c>
      <c r="D967" s="196" t="s">
        <v>365</v>
      </c>
      <c r="E967" s="201" t="s">
        <v>690</v>
      </c>
      <c r="F967" s="196" t="s">
        <v>436</v>
      </c>
      <c r="G967" s="196"/>
      <c r="H967" s="197">
        <f>H968</f>
        <v>100</v>
      </c>
      <c r="I967" s="197">
        <f>I968</f>
        <v>0</v>
      </c>
      <c r="J967" s="197">
        <f>J968</f>
        <v>0</v>
      </c>
    </row>
    <row r="968" spans="2:10" ht="14.25" customHeight="1" hidden="1">
      <c r="B968" s="198" t="s">
        <v>462</v>
      </c>
      <c r="C968" s="196" t="s">
        <v>361</v>
      </c>
      <c r="D968" s="196" t="s">
        <v>365</v>
      </c>
      <c r="E968" s="201" t="s">
        <v>690</v>
      </c>
      <c r="F968" s="196" t="s">
        <v>688</v>
      </c>
      <c r="G968" s="196"/>
      <c r="H968" s="197">
        <f>H969</f>
        <v>100</v>
      </c>
      <c r="I968" s="197">
        <f>I969</f>
        <v>0</v>
      </c>
      <c r="J968" s="197">
        <f>J969</f>
        <v>0</v>
      </c>
    </row>
    <row r="969" spans="2:10" ht="14.25" customHeight="1" hidden="1">
      <c r="B969" s="198" t="s">
        <v>389</v>
      </c>
      <c r="C969" s="196" t="s">
        <v>361</v>
      </c>
      <c r="D969" s="196" t="s">
        <v>365</v>
      </c>
      <c r="E969" s="201" t="s">
        <v>690</v>
      </c>
      <c r="F969" s="196" t="s">
        <v>688</v>
      </c>
      <c r="G969" s="196" t="s">
        <v>413</v>
      </c>
      <c r="H969" s="197">
        <f>'Прил. 7'!I401</f>
        <v>100</v>
      </c>
      <c r="I969" s="197"/>
      <c r="J969" s="197"/>
    </row>
    <row r="970" spans="2:10" ht="53.25" customHeight="1" hidden="1">
      <c r="B970" s="178" t="s">
        <v>691</v>
      </c>
      <c r="C970" s="135" t="s">
        <v>361</v>
      </c>
      <c r="D970" s="135" t="s">
        <v>365</v>
      </c>
      <c r="E970" s="183" t="s">
        <v>692</v>
      </c>
      <c r="F970" s="135"/>
      <c r="G970" s="135"/>
      <c r="H970" s="136">
        <f>H971</f>
        <v>0</v>
      </c>
      <c r="I970" s="136">
        <f>I971</f>
        <v>0</v>
      </c>
      <c r="J970" s="136">
        <f>J971</f>
        <v>0</v>
      </c>
    </row>
    <row r="971" spans="2:10" ht="14.25" customHeight="1" hidden="1">
      <c r="B971" s="185" t="s">
        <v>437</v>
      </c>
      <c r="C971" s="135" t="s">
        <v>361</v>
      </c>
      <c r="D971" s="135" t="s">
        <v>365</v>
      </c>
      <c r="E971" s="183" t="s">
        <v>692</v>
      </c>
      <c r="F971" s="135" t="s">
        <v>436</v>
      </c>
      <c r="G971" s="135"/>
      <c r="H971" s="136">
        <f>H972</f>
        <v>0</v>
      </c>
      <c r="I971" s="136">
        <f>I972</f>
        <v>0</v>
      </c>
      <c r="J971" s="136">
        <f>J972</f>
        <v>0</v>
      </c>
    </row>
    <row r="972" spans="2:10" ht="14.25" customHeight="1" hidden="1">
      <c r="B972" s="185" t="s">
        <v>439</v>
      </c>
      <c r="C972" s="135" t="s">
        <v>361</v>
      </c>
      <c r="D972" s="135" t="s">
        <v>365</v>
      </c>
      <c r="E972" s="183" t="s">
        <v>692</v>
      </c>
      <c r="F972" s="135" t="s">
        <v>438</v>
      </c>
      <c r="G972" s="135"/>
      <c r="H972" s="136">
        <f>H973</f>
        <v>0</v>
      </c>
      <c r="I972" s="136">
        <f>I973</f>
        <v>0</v>
      </c>
      <c r="J972" s="136">
        <f>J973</f>
        <v>0</v>
      </c>
    </row>
    <row r="973" spans="2:10" ht="14.25" customHeight="1" hidden="1">
      <c r="B973" s="185" t="s">
        <v>391</v>
      </c>
      <c r="C973" s="135" t="s">
        <v>361</v>
      </c>
      <c r="D973" s="135" t="s">
        <v>365</v>
      </c>
      <c r="E973" s="183" t="s">
        <v>692</v>
      </c>
      <c r="F973" s="135" t="s">
        <v>438</v>
      </c>
      <c r="G973" s="135" t="s">
        <v>423</v>
      </c>
      <c r="H973" s="136"/>
      <c r="I973" s="136"/>
      <c r="J973" s="136"/>
    </row>
    <row r="974" spans="2:10" ht="28.5" customHeight="1" hidden="1">
      <c r="B974" s="178" t="s">
        <v>693</v>
      </c>
      <c r="C974" s="135" t="s">
        <v>361</v>
      </c>
      <c r="D974" s="135" t="s">
        <v>365</v>
      </c>
      <c r="E974" s="183" t="s">
        <v>694</v>
      </c>
      <c r="F974" s="135"/>
      <c r="G974" s="135"/>
      <c r="H974" s="136">
        <f>H975</f>
        <v>0</v>
      </c>
      <c r="I974" s="136">
        <f>I975</f>
        <v>0</v>
      </c>
      <c r="J974" s="136">
        <f>J975</f>
        <v>0</v>
      </c>
    </row>
    <row r="975" spans="2:10" ht="14.25" customHeight="1" hidden="1">
      <c r="B975" s="185" t="s">
        <v>437</v>
      </c>
      <c r="C975" s="135" t="s">
        <v>361</v>
      </c>
      <c r="D975" s="135" t="s">
        <v>365</v>
      </c>
      <c r="E975" s="183" t="s">
        <v>694</v>
      </c>
      <c r="F975" s="135" t="s">
        <v>436</v>
      </c>
      <c r="G975" s="135"/>
      <c r="H975" s="136">
        <f>H976</f>
        <v>0</v>
      </c>
      <c r="I975" s="136">
        <f>I976</f>
        <v>0</v>
      </c>
      <c r="J975" s="136">
        <f>J976</f>
        <v>0</v>
      </c>
    </row>
    <row r="976" spans="2:10" ht="14.25" customHeight="1" hidden="1">
      <c r="B976" s="185" t="s">
        <v>439</v>
      </c>
      <c r="C976" s="135" t="s">
        <v>361</v>
      </c>
      <c r="D976" s="135" t="s">
        <v>365</v>
      </c>
      <c r="E976" s="183" t="s">
        <v>694</v>
      </c>
      <c r="F976" s="135" t="s">
        <v>438</v>
      </c>
      <c r="G976" s="135"/>
      <c r="H976" s="136">
        <f>H977</f>
        <v>0</v>
      </c>
      <c r="I976" s="136">
        <f>I977</f>
        <v>0</v>
      </c>
      <c r="J976" s="136">
        <f>J977</f>
        <v>0</v>
      </c>
    </row>
    <row r="977" spans="2:10" ht="14.25" customHeight="1" hidden="1">
      <c r="B977" s="185" t="s">
        <v>391</v>
      </c>
      <c r="C977" s="135" t="s">
        <v>361</v>
      </c>
      <c r="D977" s="135" t="s">
        <v>365</v>
      </c>
      <c r="E977" s="183" t="s">
        <v>694</v>
      </c>
      <c r="F977" s="135" t="s">
        <v>438</v>
      </c>
      <c r="G977" s="135" t="s">
        <v>423</v>
      </c>
      <c r="H977" s="136">
        <f>'Прил. 7'!I405</f>
        <v>0</v>
      </c>
      <c r="I977" s="136">
        <f>'Прил. 7'!J405</f>
        <v>0</v>
      </c>
      <c r="J977" s="136">
        <f>'Прил. 7'!K405</f>
        <v>0</v>
      </c>
    </row>
    <row r="978" spans="2:10" ht="12.75" customHeight="1">
      <c r="B978" s="231" t="s">
        <v>366</v>
      </c>
      <c r="C978" s="177" t="s">
        <v>361</v>
      </c>
      <c r="D978" s="177" t="s">
        <v>367</v>
      </c>
      <c r="E978" s="135"/>
      <c r="F978" s="135"/>
      <c r="G978" s="135"/>
      <c r="H978" s="174">
        <f>H979+H987</f>
        <v>3820.4</v>
      </c>
      <c r="I978" s="174">
        <f>I979+I987</f>
        <v>6189.200000000001</v>
      </c>
      <c r="J978" s="174">
        <f>J979+J987</f>
        <v>6278.900000000001</v>
      </c>
    </row>
    <row r="979" spans="2:10" ht="12.75" customHeight="1">
      <c r="B979" s="172" t="s">
        <v>695</v>
      </c>
      <c r="C979" s="186">
        <v>1000</v>
      </c>
      <c r="D979" s="186">
        <v>1004</v>
      </c>
      <c r="E979" s="181" t="s">
        <v>696</v>
      </c>
      <c r="F979" s="135"/>
      <c r="G979" s="135"/>
      <c r="H979" s="174">
        <f>H980</f>
        <v>579.6</v>
      </c>
      <c r="I979" s="174">
        <f>I980</f>
        <v>579.6</v>
      </c>
      <c r="J979" s="174">
        <f>J980</f>
        <v>579.6</v>
      </c>
    </row>
    <row r="980" spans="2:10" ht="27.75" customHeight="1">
      <c r="B980" s="297" t="s">
        <v>697</v>
      </c>
      <c r="C980" s="186">
        <v>1000</v>
      </c>
      <c r="D980" s="186">
        <v>1004</v>
      </c>
      <c r="E980" s="241" t="s">
        <v>696</v>
      </c>
      <c r="F980" s="135"/>
      <c r="G980" s="135"/>
      <c r="H980" s="174">
        <f>H981</f>
        <v>579.6</v>
      </c>
      <c r="I980" s="174">
        <f>I981</f>
        <v>579.6</v>
      </c>
      <c r="J980" s="174">
        <f>J981</f>
        <v>579.6</v>
      </c>
    </row>
    <row r="981" spans="2:10" ht="12.75" customHeight="1">
      <c r="B981" s="269" t="s">
        <v>698</v>
      </c>
      <c r="C981" s="186">
        <v>1000</v>
      </c>
      <c r="D981" s="186">
        <v>1004</v>
      </c>
      <c r="E981" s="241" t="s">
        <v>699</v>
      </c>
      <c r="F981" s="135"/>
      <c r="G981" s="135"/>
      <c r="H981" s="174">
        <f>H982</f>
        <v>579.6</v>
      </c>
      <c r="I981" s="174">
        <f>I982</f>
        <v>579.6</v>
      </c>
      <c r="J981" s="174">
        <f>J982</f>
        <v>579.6</v>
      </c>
    </row>
    <row r="982" spans="2:10" ht="12.75" customHeight="1">
      <c r="B982" s="185" t="s">
        <v>437</v>
      </c>
      <c r="C982" s="186">
        <v>1000</v>
      </c>
      <c r="D982" s="186">
        <v>1004</v>
      </c>
      <c r="E982" s="241" t="s">
        <v>699</v>
      </c>
      <c r="F982" s="135" t="s">
        <v>436</v>
      </c>
      <c r="G982" s="135"/>
      <c r="H982" s="174">
        <f>H983</f>
        <v>579.6</v>
      </c>
      <c r="I982" s="174">
        <f>I983</f>
        <v>579.6</v>
      </c>
      <c r="J982" s="174">
        <f>J983</f>
        <v>579.6</v>
      </c>
    </row>
    <row r="983" spans="2:10" ht="12.75" customHeight="1">
      <c r="B983" s="185" t="s">
        <v>439</v>
      </c>
      <c r="C983" s="186">
        <v>1000</v>
      </c>
      <c r="D983" s="186">
        <v>1004</v>
      </c>
      <c r="E983" s="241" t="s">
        <v>699</v>
      </c>
      <c r="F983" s="135" t="s">
        <v>438</v>
      </c>
      <c r="G983" s="135"/>
      <c r="H983" s="174">
        <f>H984+H985+H986</f>
        <v>579.6</v>
      </c>
      <c r="I983" s="174">
        <f>I984+I985+I986</f>
        <v>579.6</v>
      </c>
      <c r="J983" s="174">
        <f>J984+J985+J986</f>
        <v>579.6</v>
      </c>
    </row>
    <row r="984" spans="2:10" ht="14.25" customHeight="1">
      <c r="B984" s="185" t="s">
        <v>389</v>
      </c>
      <c r="C984" s="186">
        <v>1000</v>
      </c>
      <c r="D984" s="186">
        <v>1004</v>
      </c>
      <c r="E984" s="241" t="s">
        <v>699</v>
      </c>
      <c r="F984" s="135" t="s">
        <v>438</v>
      </c>
      <c r="G984" s="135" t="s">
        <v>413</v>
      </c>
      <c r="H984" s="174">
        <f>'Прил. 7'!I430</f>
        <v>134.1</v>
      </c>
      <c r="I984" s="174">
        <f>'Прил. 7'!J430</f>
        <v>130.5</v>
      </c>
      <c r="J984" s="174">
        <f>'Прил. 7'!K430</f>
        <v>125.8</v>
      </c>
    </row>
    <row r="985" spans="2:10" ht="14.25" customHeight="1">
      <c r="B985" s="185" t="s">
        <v>390</v>
      </c>
      <c r="C985" s="186">
        <v>1000</v>
      </c>
      <c r="D985" s="186">
        <v>1004</v>
      </c>
      <c r="E985" s="241" t="s">
        <v>699</v>
      </c>
      <c r="F985" s="135" t="s">
        <v>438</v>
      </c>
      <c r="G985" s="135" t="s">
        <v>451</v>
      </c>
      <c r="H985" s="174">
        <f>'Прил. 7'!I431</f>
        <v>445.5</v>
      </c>
      <c r="I985" s="174">
        <f>'Прил. 7'!J431</f>
        <v>449.1</v>
      </c>
      <c r="J985" s="174">
        <f>'Прил. 7'!K431</f>
        <v>453.8</v>
      </c>
    </row>
    <row r="986" spans="2:10" ht="14.25" customHeight="1">
      <c r="B986" s="185" t="s">
        <v>391</v>
      </c>
      <c r="C986" s="186">
        <v>1000</v>
      </c>
      <c r="D986" s="186">
        <v>1004</v>
      </c>
      <c r="E986" s="241" t="s">
        <v>699</v>
      </c>
      <c r="F986" s="135" t="s">
        <v>438</v>
      </c>
      <c r="G986" s="135" t="s">
        <v>423</v>
      </c>
      <c r="H986" s="174"/>
      <c r="I986" s="174"/>
      <c r="J986" s="174"/>
    </row>
    <row r="987" spans="2:10" ht="15.75" customHeight="1">
      <c r="B987" s="298" t="s">
        <v>393</v>
      </c>
      <c r="C987" s="186">
        <v>1000</v>
      </c>
      <c r="D987" s="186">
        <v>1004</v>
      </c>
      <c r="E987" s="186" t="s">
        <v>394</v>
      </c>
      <c r="F987" s="133"/>
      <c r="G987" s="133"/>
      <c r="H987" s="174">
        <f>H988+H992+H996+H1000+H1006+H1010+H1014</f>
        <v>3240.8</v>
      </c>
      <c r="I987" s="174">
        <f>I988+I992+I996+I1000+I1006+I1010+I1014</f>
        <v>5609.6</v>
      </c>
      <c r="J987" s="174">
        <f>J988+J992+J996+J1000+J1006+J1010+J1014</f>
        <v>5699.3</v>
      </c>
    </row>
    <row r="988" spans="2:10" ht="27.75" customHeight="1" hidden="1">
      <c r="B988" s="190" t="s">
        <v>700</v>
      </c>
      <c r="C988" s="186">
        <v>1000</v>
      </c>
      <c r="D988" s="186">
        <v>1004</v>
      </c>
      <c r="E988" s="299" t="s">
        <v>701</v>
      </c>
      <c r="F988" s="133"/>
      <c r="G988" s="133"/>
      <c r="H988" s="174">
        <f>H989</f>
        <v>0</v>
      </c>
      <c r="I988" s="174">
        <f>I989</f>
        <v>0</v>
      </c>
      <c r="J988" s="174">
        <f>J989</f>
        <v>0</v>
      </c>
    </row>
    <row r="989" spans="2:10" ht="12.75" customHeight="1" hidden="1">
      <c r="B989" s="185" t="s">
        <v>437</v>
      </c>
      <c r="C989" s="186">
        <v>1000</v>
      </c>
      <c r="D989" s="186">
        <v>1004</v>
      </c>
      <c r="E989" s="299" t="s">
        <v>701</v>
      </c>
      <c r="F989" s="135" t="s">
        <v>436</v>
      </c>
      <c r="G989" s="133"/>
      <c r="H989" s="174">
        <f>H990</f>
        <v>0</v>
      </c>
      <c r="I989" s="174">
        <f>I990</f>
        <v>0</v>
      </c>
      <c r="J989" s="174">
        <f>J990</f>
        <v>0</v>
      </c>
    </row>
    <row r="990" spans="2:10" ht="12.75" customHeight="1" hidden="1">
      <c r="B990" s="185" t="s">
        <v>702</v>
      </c>
      <c r="C990" s="186">
        <v>1000</v>
      </c>
      <c r="D990" s="186">
        <v>1004</v>
      </c>
      <c r="E990" s="299" t="s">
        <v>701</v>
      </c>
      <c r="F990" s="135" t="s">
        <v>703</v>
      </c>
      <c r="G990" s="135"/>
      <c r="H990" s="174">
        <f>H991</f>
        <v>0</v>
      </c>
      <c r="I990" s="174">
        <f>I991</f>
        <v>0</v>
      </c>
      <c r="J990" s="174">
        <f>J991</f>
        <v>0</v>
      </c>
    </row>
    <row r="991" spans="2:10" ht="14.25" customHeight="1" hidden="1">
      <c r="B991" s="185" t="s">
        <v>391</v>
      </c>
      <c r="C991" s="186">
        <v>1000</v>
      </c>
      <c r="D991" s="186">
        <v>1004</v>
      </c>
      <c r="E991" s="299" t="s">
        <v>701</v>
      </c>
      <c r="F991" s="135" t="s">
        <v>703</v>
      </c>
      <c r="G991" s="135" t="s">
        <v>423</v>
      </c>
      <c r="H991" s="174">
        <f>'Прил. 7'!I411</f>
        <v>0</v>
      </c>
      <c r="I991" s="174">
        <f>'Прил. 7'!J411</f>
        <v>0</v>
      </c>
      <c r="J991" s="174">
        <f>'Прил. 7'!K411</f>
        <v>0</v>
      </c>
    </row>
    <row r="992" spans="2:10" ht="40.5" customHeight="1">
      <c r="B992" s="180" t="s">
        <v>704</v>
      </c>
      <c r="C992" s="186">
        <v>1000</v>
      </c>
      <c r="D992" s="186">
        <v>1004</v>
      </c>
      <c r="E992" s="181" t="s">
        <v>705</v>
      </c>
      <c r="F992" s="133"/>
      <c r="G992" s="133"/>
      <c r="H992" s="174">
        <f>H993</f>
        <v>589</v>
      </c>
      <c r="I992" s="174">
        <f>I993</f>
        <v>804.4</v>
      </c>
      <c r="J992" s="174">
        <f>J993</f>
        <v>804.4</v>
      </c>
    </row>
    <row r="993" spans="2:10" ht="12.75" customHeight="1">
      <c r="B993" s="185" t="s">
        <v>437</v>
      </c>
      <c r="C993" s="186">
        <v>1000</v>
      </c>
      <c r="D993" s="186">
        <v>1004</v>
      </c>
      <c r="E993" s="181" t="s">
        <v>705</v>
      </c>
      <c r="F993" s="135" t="s">
        <v>436</v>
      </c>
      <c r="G993" s="133"/>
      <c r="H993" s="174">
        <f>H994</f>
        <v>589</v>
      </c>
      <c r="I993" s="174">
        <f>I994</f>
        <v>804.4</v>
      </c>
      <c r="J993" s="174">
        <f>J994</f>
        <v>804.4</v>
      </c>
    </row>
    <row r="994" spans="2:10" ht="12.75" customHeight="1">
      <c r="B994" s="185" t="s">
        <v>439</v>
      </c>
      <c r="C994" s="186">
        <v>1000</v>
      </c>
      <c r="D994" s="186">
        <v>1004</v>
      </c>
      <c r="E994" s="181" t="s">
        <v>705</v>
      </c>
      <c r="F994" s="135" t="s">
        <v>438</v>
      </c>
      <c r="G994" s="133"/>
      <c r="H994" s="174">
        <f>H995</f>
        <v>589</v>
      </c>
      <c r="I994" s="174">
        <f>I995</f>
        <v>804.4</v>
      </c>
      <c r="J994" s="174">
        <f>J995</f>
        <v>804.4</v>
      </c>
    </row>
    <row r="995" spans="2:10" ht="14.25" customHeight="1">
      <c r="B995" s="185" t="s">
        <v>390</v>
      </c>
      <c r="C995" s="186">
        <v>1000</v>
      </c>
      <c r="D995" s="186">
        <v>1004</v>
      </c>
      <c r="E995" s="181" t="s">
        <v>705</v>
      </c>
      <c r="F995" s="135" t="s">
        <v>438</v>
      </c>
      <c r="G995" s="135">
        <v>3</v>
      </c>
      <c r="H995" s="174">
        <f>'Прил. 7'!I976</f>
        <v>589</v>
      </c>
      <c r="I995" s="174">
        <f>'Прил. 7'!J976</f>
        <v>804.4</v>
      </c>
      <c r="J995" s="174">
        <f>'Прил. 7'!K976</f>
        <v>804.4</v>
      </c>
    </row>
    <row r="996" spans="2:10" ht="91.5" customHeight="1" hidden="1">
      <c r="B996" s="187" t="s">
        <v>706</v>
      </c>
      <c r="C996" s="186">
        <v>1000</v>
      </c>
      <c r="D996" s="186">
        <v>1004</v>
      </c>
      <c r="E996" s="181" t="s">
        <v>394</v>
      </c>
      <c r="F996" s="135"/>
      <c r="G996" s="135"/>
      <c r="H996" s="174">
        <f>H997</f>
        <v>0</v>
      </c>
      <c r="I996" s="174">
        <f>I997</f>
        <v>0</v>
      </c>
      <c r="J996" s="174">
        <f>J997</f>
        <v>0</v>
      </c>
    </row>
    <row r="997" spans="2:10" ht="14.25" customHeight="1" hidden="1">
      <c r="B997" s="185" t="s">
        <v>437</v>
      </c>
      <c r="C997" s="186">
        <v>1000</v>
      </c>
      <c r="D997" s="186">
        <v>1004</v>
      </c>
      <c r="E997" s="181" t="s">
        <v>707</v>
      </c>
      <c r="F997" s="135" t="s">
        <v>436</v>
      </c>
      <c r="G997" s="135"/>
      <c r="H997" s="174">
        <f>H998</f>
        <v>0</v>
      </c>
      <c r="I997" s="174">
        <f>I998</f>
        <v>0</v>
      </c>
      <c r="J997" s="174">
        <f>J998</f>
        <v>0</v>
      </c>
    </row>
    <row r="998" spans="2:10" ht="14.25" customHeight="1" hidden="1">
      <c r="B998" s="185" t="s">
        <v>702</v>
      </c>
      <c r="C998" s="186">
        <v>1000</v>
      </c>
      <c r="D998" s="186">
        <v>1004</v>
      </c>
      <c r="E998" s="181" t="s">
        <v>707</v>
      </c>
      <c r="F998" s="135" t="s">
        <v>703</v>
      </c>
      <c r="G998" s="135"/>
      <c r="H998" s="174">
        <f>H999</f>
        <v>0</v>
      </c>
      <c r="I998" s="174">
        <f>I999</f>
        <v>0</v>
      </c>
      <c r="J998" s="174">
        <f>J999</f>
        <v>0</v>
      </c>
    </row>
    <row r="999" spans="2:10" ht="14.25" customHeight="1" hidden="1">
      <c r="B999" s="185" t="s">
        <v>390</v>
      </c>
      <c r="C999" s="186">
        <v>1000</v>
      </c>
      <c r="D999" s="186">
        <v>1004</v>
      </c>
      <c r="E999" s="181" t="s">
        <v>707</v>
      </c>
      <c r="F999" s="135" t="s">
        <v>703</v>
      </c>
      <c r="G999" s="135" t="s">
        <v>451</v>
      </c>
      <c r="H999" s="174"/>
      <c r="I999" s="174"/>
      <c r="J999" s="174"/>
    </row>
    <row r="1000" spans="2:10" ht="27.75" customHeight="1">
      <c r="B1000" s="180" t="s">
        <v>708</v>
      </c>
      <c r="C1000" s="186">
        <v>1000</v>
      </c>
      <c r="D1000" s="186">
        <v>1004</v>
      </c>
      <c r="E1000" s="181" t="s">
        <v>394</v>
      </c>
      <c r="F1000" s="133"/>
      <c r="G1000" s="133"/>
      <c r="H1000" s="174">
        <f>H1001</f>
        <v>555.5</v>
      </c>
      <c r="I1000" s="174">
        <f>I1001</f>
        <v>712.6999999999999</v>
      </c>
      <c r="J1000" s="174">
        <f>J1001</f>
        <v>802.4</v>
      </c>
    </row>
    <row r="1001" spans="2:10" ht="12.75" customHeight="1">
      <c r="B1001" s="185" t="s">
        <v>437</v>
      </c>
      <c r="C1001" s="186">
        <v>1000</v>
      </c>
      <c r="D1001" s="186">
        <v>1004</v>
      </c>
      <c r="E1001" s="181" t="s">
        <v>709</v>
      </c>
      <c r="F1001" s="135" t="s">
        <v>436</v>
      </c>
      <c r="G1001" s="135"/>
      <c r="H1001" s="174">
        <f>H1002+H1004</f>
        <v>555.5</v>
      </c>
      <c r="I1001" s="174">
        <f>I1002+I1004</f>
        <v>712.6999999999999</v>
      </c>
      <c r="J1001" s="174">
        <f>J1002+J1004</f>
        <v>802.4</v>
      </c>
    </row>
    <row r="1002" spans="2:10" ht="12.75" customHeight="1">
      <c r="B1002" s="185" t="s">
        <v>702</v>
      </c>
      <c r="C1002" s="186">
        <v>1000</v>
      </c>
      <c r="D1002" s="186">
        <v>1004</v>
      </c>
      <c r="E1002" s="181" t="s">
        <v>709</v>
      </c>
      <c r="F1002" s="135" t="s">
        <v>703</v>
      </c>
      <c r="G1002" s="135"/>
      <c r="H1002" s="174">
        <f>H1003</f>
        <v>484.7</v>
      </c>
      <c r="I1002" s="174">
        <f>I1003</f>
        <v>631.9</v>
      </c>
      <c r="J1002" s="174">
        <f>J1003</f>
        <v>711.6</v>
      </c>
    </row>
    <row r="1003" spans="2:10" ht="14.25" customHeight="1">
      <c r="B1003" s="185" t="s">
        <v>390</v>
      </c>
      <c r="C1003" s="186">
        <v>1000</v>
      </c>
      <c r="D1003" s="186">
        <v>1004</v>
      </c>
      <c r="E1003" s="181" t="s">
        <v>709</v>
      </c>
      <c r="F1003" s="135" t="s">
        <v>703</v>
      </c>
      <c r="G1003" s="135">
        <v>3</v>
      </c>
      <c r="H1003" s="174">
        <f>'Прил. 7'!I419</f>
        <v>484.7</v>
      </c>
      <c r="I1003" s="174">
        <f>'Прил. 7'!J419</f>
        <v>631.9</v>
      </c>
      <c r="J1003" s="174">
        <f>'Прил. 7'!K419</f>
        <v>711.6</v>
      </c>
    </row>
    <row r="1004" spans="2:10" ht="12.75" customHeight="1">
      <c r="B1004" s="185" t="s">
        <v>439</v>
      </c>
      <c r="C1004" s="186">
        <v>1000</v>
      </c>
      <c r="D1004" s="186">
        <v>1004</v>
      </c>
      <c r="E1004" s="181" t="s">
        <v>709</v>
      </c>
      <c r="F1004" s="135" t="s">
        <v>438</v>
      </c>
      <c r="G1004" s="135"/>
      <c r="H1004" s="174">
        <f>H1005</f>
        <v>70.8</v>
      </c>
      <c r="I1004" s="174">
        <f>I1005</f>
        <v>80.8</v>
      </c>
      <c r="J1004" s="174">
        <f>J1005</f>
        <v>90.8</v>
      </c>
    </row>
    <row r="1005" spans="2:10" ht="14.25" customHeight="1">
      <c r="B1005" s="185" t="s">
        <v>390</v>
      </c>
      <c r="C1005" s="186">
        <v>1000</v>
      </c>
      <c r="D1005" s="186">
        <v>1004</v>
      </c>
      <c r="E1005" s="181" t="s">
        <v>709</v>
      </c>
      <c r="F1005" s="135" t="s">
        <v>438</v>
      </c>
      <c r="G1005" s="135" t="s">
        <v>451</v>
      </c>
      <c r="H1005" s="174">
        <f>'Прил. 7'!I421</f>
        <v>70.8</v>
      </c>
      <c r="I1005" s="174">
        <f>'Прил. 7'!J421</f>
        <v>80.8</v>
      </c>
      <c r="J1005" s="174">
        <f>'Прил. 7'!K421</f>
        <v>90.8</v>
      </c>
    </row>
    <row r="1006" spans="2:10" ht="54" customHeight="1" hidden="1">
      <c r="B1006" s="178" t="s">
        <v>710</v>
      </c>
      <c r="C1006" s="186">
        <v>1000</v>
      </c>
      <c r="D1006" s="186">
        <v>1004</v>
      </c>
      <c r="E1006" s="39" t="s">
        <v>711</v>
      </c>
      <c r="F1006" s="135"/>
      <c r="G1006" s="135"/>
      <c r="H1006" s="174">
        <f>H1007</f>
        <v>0</v>
      </c>
      <c r="I1006" s="174">
        <f>I1007</f>
        <v>0</v>
      </c>
      <c r="J1006" s="174">
        <f>J1007</f>
        <v>0</v>
      </c>
    </row>
    <row r="1007" spans="2:10" ht="12.75" customHeight="1" hidden="1">
      <c r="B1007" s="178" t="s">
        <v>405</v>
      </c>
      <c r="C1007" s="186">
        <v>1000</v>
      </c>
      <c r="D1007" s="186">
        <v>1004</v>
      </c>
      <c r="E1007" s="39" t="s">
        <v>711</v>
      </c>
      <c r="F1007" s="135" t="s">
        <v>436</v>
      </c>
      <c r="G1007" s="135"/>
      <c r="H1007" s="174">
        <f>H1008</f>
        <v>0</v>
      </c>
      <c r="I1007" s="174">
        <f>I1008</f>
        <v>0</v>
      </c>
      <c r="J1007" s="174">
        <f>J1008</f>
        <v>0</v>
      </c>
    </row>
    <row r="1008" spans="2:10" ht="12.75" customHeight="1" hidden="1">
      <c r="B1008" s="178" t="s">
        <v>407</v>
      </c>
      <c r="C1008" s="186">
        <v>1000</v>
      </c>
      <c r="D1008" s="186">
        <v>1004</v>
      </c>
      <c r="E1008" s="39" t="s">
        <v>711</v>
      </c>
      <c r="F1008" s="135" t="s">
        <v>438</v>
      </c>
      <c r="G1008" s="135"/>
      <c r="H1008" s="174">
        <f>H1009</f>
        <v>0</v>
      </c>
      <c r="I1008" s="174">
        <f>I1009</f>
        <v>0</v>
      </c>
      <c r="J1008" s="174">
        <f>J1009</f>
        <v>0</v>
      </c>
    </row>
    <row r="1009" spans="2:10" ht="14.25" customHeight="1" hidden="1">
      <c r="B1009" s="178" t="s">
        <v>390</v>
      </c>
      <c r="C1009" s="186">
        <v>1000</v>
      </c>
      <c r="D1009" s="186">
        <v>1004</v>
      </c>
      <c r="E1009" s="39" t="s">
        <v>711</v>
      </c>
      <c r="F1009" s="135" t="s">
        <v>438</v>
      </c>
      <c r="G1009" s="135" t="s">
        <v>451</v>
      </c>
      <c r="H1009" s="174">
        <f>'Прил. 7'!I425</f>
        <v>0</v>
      </c>
      <c r="I1009" s="174">
        <f>'Прил. 7'!J425</f>
        <v>0</v>
      </c>
      <c r="J1009" s="174">
        <f>'Прил. 7'!K425</f>
        <v>0</v>
      </c>
    </row>
    <row r="1010" spans="2:10" ht="40.5" customHeight="1">
      <c r="B1010" s="180" t="s">
        <v>712</v>
      </c>
      <c r="C1010" s="186">
        <v>1000</v>
      </c>
      <c r="D1010" s="186">
        <v>1004</v>
      </c>
      <c r="E1010" s="186" t="s">
        <v>713</v>
      </c>
      <c r="F1010" s="135"/>
      <c r="G1010" s="135"/>
      <c r="H1010" s="174">
        <f>H1011</f>
        <v>50</v>
      </c>
      <c r="I1010" s="174">
        <f>I1011</f>
        <v>0</v>
      </c>
      <c r="J1010" s="174">
        <f>J1011</f>
        <v>0</v>
      </c>
    </row>
    <row r="1011" spans="2:10" ht="12.75" customHeight="1">
      <c r="B1011" s="178" t="s">
        <v>437</v>
      </c>
      <c r="C1011" s="186">
        <v>1000</v>
      </c>
      <c r="D1011" s="186">
        <v>1004</v>
      </c>
      <c r="E1011" s="186" t="s">
        <v>713</v>
      </c>
      <c r="F1011" s="135" t="s">
        <v>436</v>
      </c>
      <c r="G1011" s="135"/>
      <c r="H1011" s="174">
        <f>H1012</f>
        <v>50</v>
      </c>
      <c r="I1011" s="174">
        <f>I1012</f>
        <v>0</v>
      </c>
      <c r="J1011" s="174">
        <f>J1012</f>
        <v>0</v>
      </c>
    </row>
    <row r="1012" spans="2:10" ht="12.75" customHeight="1">
      <c r="B1012" s="178" t="s">
        <v>702</v>
      </c>
      <c r="C1012" s="186">
        <v>1000</v>
      </c>
      <c r="D1012" s="186">
        <v>1004</v>
      </c>
      <c r="E1012" s="186" t="s">
        <v>713</v>
      </c>
      <c r="F1012" s="135" t="s">
        <v>703</v>
      </c>
      <c r="G1012" s="135"/>
      <c r="H1012" s="174">
        <f>H1013</f>
        <v>50</v>
      </c>
      <c r="I1012" s="174">
        <f>I1013</f>
        <v>0</v>
      </c>
      <c r="J1012" s="174">
        <f>J1013</f>
        <v>0</v>
      </c>
    </row>
    <row r="1013" spans="2:10" ht="14.25" customHeight="1">
      <c r="B1013" s="178" t="s">
        <v>390</v>
      </c>
      <c r="C1013" s="186">
        <v>1000</v>
      </c>
      <c r="D1013" s="186">
        <v>1004</v>
      </c>
      <c r="E1013" s="186" t="s">
        <v>713</v>
      </c>
      <c r="F1013" s="135" t="s">
        <v>703</v>
      </c>
      <c r="G1013" s="135">
        <v>3</v>
      </c>
      <c r="H1013" s="174">
        <f>'Прил. 7'!I436</f>
        <v>50</v>
      </c>
      <c r="I1013" s="174">
        <f>'Прил. 7'!J436</f>
        <v>0</v>
      </c>
      <c r="J1013" s="174">
        <f>'Прил. 7'!K436</f>
        <v>0</v>
      </c>
    </row>
    <row r="1014" spans="2:10" ht="40.5" customHeight="1">
      <c r="B1014" s="178" t="s">
        <v>714</v>
      </c>
      <c r="C1014" s="186">
        <v>1000</v>
      </c>
      <c r="D1014" s="186">
        <v>1004</v>
      </c>
      <c r="E1014" s="39" t="s">
        <v>715</v>
      </c>
      <c r="F1014" s="135"/>
      <c r="G1014" s="135"/>
      <c r="H1014" s="174">
        <f>H1015+H1018</f>
        <v>2046.3</v>
      </c>
      <c r="I1014" s="174">
        <f>I1015</f>
        <v>4092.5</v>
      </c>
      <c r="J1014" s="174">
        <f>J1015</f>
        <v>4092.5</v>
      </c>
    </row>
    <row r="1015" spans="2:10" ht="15.75" customHeight="1">
      <c r="B1015" s="178" t="s">
        <v>537</v>
      </c>
      <c r="C1015" s="186">
        <v>1000</v>
      </c>
      <c r="D1015" s="186">
        <v>1004</v>
      </c>
      <c r="E1015" s="39" t="s">
        <v>715</v>
      </c>
      <c r="F1015" s="135" t="s">
        <v>512</v>
      </c>
      <c r="G1015" s="135"/>
      <c r="H1015" s="174">
        <f>H1016</f>
        <v>2046.3</v>
      </c>
      <c r="I1015" s="174">
        <f>I1016</f>
        <v>4092.5</v>
      </c>
      <c r="J1015" s="174">
        <f>J1016</f>
        <v>4092.5</v>
      </c>
    </row>
    <row r="1016" spans="2:10" ht="12.75" customHeight="1">
      <c r="B1016" s="180" t="s">
        <v>513</v>
      </c>
      <c r="C1016" s="186">
        <v>1000</v>
      </c>
      <c r="D1016" s="186">
        <v>1004</v>
      </c>
      <c r="E1016" s="39" t="s">
        <v>715</v>
      </c>
      <c r="F1016" s="135" t="s">
        <v>514</v>
      </c>
      <c r="G1016" s="135"/>
      <c r="H1016" s="174">
        <f>H1017</f>
        <v>2046.3</v>
      </c>
      <c r="I1016" s="174">
        <f>I1017</f>
        <v>4092.5</v>
      </c>
      <c r="J1016" s="174">
        <f>J1017</f>
        <v>4092.5</v>
      </c>
    </row>
    <row r="1017" spans="2:10" ht="14.25" customHeight="1">
      <c r="B1017" s="178" t="s">
        <v>390</v>
      </c>
      <c r="C1017" s="186">
        <v>1000</v>
      </c>
      <c r="D1017" s="186">
        <v>1004</v>
      </c>
      <c r="E1017" s="39" t="s">
        <v>715</v>
      </c>
      <c r="F1017" s="135" t="s">
        <v>514</v>
      </c>
      <c r="G1017" s="135" t="s">
        <v>451</v>
      </c>
      <c r="H1017" s="174">
        <f>'Прил. 7'!I81</f>
        <v>2046.3</v>
      </c>
      <c r="I1017" s="174">
        <f>'Прил. 7'!J81</f>
        <v>4092.5</v>
      </c>
      <c r="J1017" s="174">
        <f>'Прил. 7'!K81</f>
        <v>4092.5</v>
      </c>
    </row>
    <row r="1018" spans="2:10" ht="41.25" customHeight="1" hidden="1">
      <c r="B1018" s="178" t="s">
        <v>714</v>
      </c>
      <c r="C1018" s="186">
        <v>1000</v>
      </c>
      <c r="D1018" s="186">
        <v>1004</v>
      </c>
      <c r="E1018" s="41" t="s">
        <v>716</v>
      </c>
      <c r="F1018" s="135"/>
      <c r="G1018" s="135"/>
      <c r="H1018" s="136">
        <f>H1019</f>
        <v>0</v>
      </c>
      <c r="I1018" s="174">
        <v>0</v>
      </c>
      <c r="J1018" s="174">
        <v>0</v>
      </c>
    </row>
    <row r="1019" spans="2:10" ht="27.75" customHeight="1" hidden="1">
      <c r="B1019" s="178" t="s">
        <v>537</v>
      </c>
      <c r="C1019" s="186">
        <v>1000</v>
      </c>
      <c r="D1019" s="186">
        <v>1004</v>
      </c>
      <c r="E1019" s="41" t="s">
        <v>716</v>
      </c>
      <c r="F1019" s="135" t="s">
        <v>512</v>
      </c>
      <c r="G1019" s="135"/>
      <c r="H1019" s="136">
        <f>H1020</f>
        <v>0</v>
      </c>
      <c r="I1019" s="174">
        <v>0</v>
      </c>
      <c r="J1019" s="174">
        <v>0</v>
      </c>
    </row>
    <row r="1020" spans="2:10" ht="14.25" customHeight="1" hidden="1">
      <c r="B1020" s="300" t="s">
        <v>513</v>
      </c>
      <c r="C1020" s="186">
        <v>1000</v>
      </c>
      <c r="D1020" s="186">
        <v>1004</v>
      </c>
      <c r="E1020" s="41" t="s">
        <v>716</v>
      </c>
      <c r="F1020" s="135" t="s">
        <v>514</v>
      </c>
      <c r="G1020" s="135"/>
      <c r="H1020" s="136">
        <f>H1021</f>
        <v>0</v>
      </c>
      <c r="I1020" s="174">
        <v>0</v>
      </c>
      <c r="J1020" s="174">
        <v>0</v>
      </c>
    </row>
    <row r="1021" spans="2:10" ht="14.25" customHeight="1" hidden="1">
      <c r="B1021" s="178" t="s">
        <v>390</v>
      </c>
      <c r="C1021" s="186">
        <v>1000</v>
      </c>
      <c r="D1021" s="186">
        <v>1004</v>
      </c>
      <c r="E1021" s="41" t="s">
        <v>716</v>
      </c>
      <c r="F1021" s="135" t="s">
        <v>514</v>
      </c>
      <c r="G1021" s="135" t="s">
        <v>451</v>
      </c>
      <c r="H1021" s="136">
        <f>'Прил. 7'!I85</f>
        <v>0</v>
      </c>
      <c r="I1021" s="136">
        <f>'Прил. 7'!J85</f>
        <v>0</v>
      </c>
      <c r="J1021" s="136">
        <f>'Прил. 7'!K85</f>
        <v>0</v>
      </c>
    </row>
    <row r="1022" spans="2:10" ht="12.75" customHeight="1">
      <c r="B1022" s="176" t="s">
        <v>368</v>
      </c>
      <c r="C1022" s="177" t="s">
        <v>361</v>
      </c>
      <c r="D1022" s="177" t="s">
        <v>369</v>
      </c>
      <c r="E1022" s="135"/>
      <c r="F1022" s="135"/>
      <c r="G1022" s="135"/>
      <c r="H1022" s="174">
        <f>H1023+H1031+H1039+H1043</f>
        <v>1375.6</v>
      </c>
      <c r="I1022" s="174">
        <f>I1023</f>
        <v>1375.6</v>
      </c>
      <c r="J1022" s="174">
        <f>J1023</f>
        <v>1375.6</v>
      </c>
    </row>
    <row r="1023" spans="2:10" ht="12.75" customHeight="1">
      <c r="B1023" s="178" t="s">
        <v>393</v>
      </c>
      <c r="C1023" s="135" t="s">
        <v>361</v>
      </c>
      <c r="D1023" s="135" t="s">
        <v>369</v>
      </c>
      <c r="E1023" s="186" t="s">
        <v>394</v>
      </c>
      <c r="F1023" s="135"/>
      <c r="G1023" s="135"/>
      <c r="H1023" s="174">
        <f>H1024</f>
        <v>1375.6</v>
      </c>
      <c r="I1023" s="174">
        <f>I1024</f>
        <v>1375.6</v>
      </c>
      <c r="J1023" s="174">
        <f>J1024</f>
        <v>1375.6</v>
      </c>
    </row>
    <row r="1024" spans="2:10" ht="15.75" customHeight="1">
      <c r="B1024" s="180" t="s">
        <v>717</v>
      </c>
      <c r="C1024" s="135" t="s">
        <v>361</v>
      </c>
      <c r="D1024" s="135" t="s">
        <v>369</v>
      </c>
      <c r="E1024" s="181" t="s">
        <v>718</v>
      </c>
      <c r="F1024" s="135"/>
      <c r="G1024" s="135"/>
      <c r="H1024" s="174">
        <f>H1025+H1028</f>
        <v>1375.6</v>
      </c>
      <c r="I1024" s="174">
        <f>I1025+I1028</f>
        <v>1375.6</v>
      </c>
      <c r="J1024" s="174">
        <f>J1025+J1028</f>
        <v>1375.6</v>
      </c>
    </row>
    <row r="1025" spans="2:10" ht="41.25" customHeight="1">
      <c r="B1025" s="178" t="s">
        <v>397</v>
      </c>
      <c r="C1025" s="135" t="s">
        <v>361</v>
      </c>
      <c r="D1025" s="135" t="s">
        <v>369</v>
      </c>
      <c r="E1025" s="181" t="s">
        <v>718</v>
      </c>
      <c r="F1025" s="135" t="s">
        <v>398</v>
      </c>
      <c r="G1025" s="135"/>
      <c r="H1025" s="174">
        <f>H1026</f>
        <v>1348.8</v>
      </c>
      <c r="I1025" s="174">
        <f>I1026</f>
        <v>1348.8</v>
      </c>
      <c r="J1025" s="174">
        <f>J1026</f>
        <v>1348.8</v>
      </c>
    </row>
    <row r="1026" spans="2:10" ht="12.75" customHeight="1">
      <c r="B1026" s="178" t="s">
        <v>399</v>
      </c>
      <c r="C1026" s="135" t="s">
        <v>361</v>
      </c>
      <c r="D1026" s="135" t="s">
        <v>369</v>
      </c>
      <c r="E1026" s="181" t="s">
        <v>718</v>
      </c>
      <c r="F1026" s="135" t="s">
        <v>400</v>
      </c>
      <c r="G1026" s="135"/>
      <c r="H1026" s="174">
        <f>H1027</f>
        <v>1348.8</v>
      </c>
      <c r="I1026" s="174">
        <f>I1027</f>
        <v>1348.8</v>
      </c>
      <c r="J1026" s="174">
        <f>J1027</f>
        <v>1348.8</v>
      </c>
    </row>
    <row r="1027" spans="2:10" ht="14.25" customHeight="1">
      <c r="B1027" s="178" t="s">
        <v>390</v>
      </c>
      <c r="C1027" s="135" t="s">
        <v>361</v>
      </c>
      <c r="D1027" s="135" t="s">
        <v>369</v>
      </c>
      <c r="E1027" s="181" t="s">
        <v>718</v>
      </c>
      <c r="F1027" s="135" t="s">
        <v>400</v>
      </c>
      <c r="G1027" s="135">
        <v>3</v>
      </c>
      <c r="H1027" s="174">
        <f>'Прил. 7'!I442</f>
        <v>1348.8</v>
      </c>
      <c r="I1027" s="174">
        <f>'Прил. 7'!J442</f>
        <v>1348.8</v>
      </c>
      <c r="J1027" s="174">
        <f>'Прил. 7'!K442</f>
        <v>1348.8</v>
      </c>
    </row>
    <row r="1028" spans="2:10" ht="12.75" customHeight="1">
      <c r="B1028" s="178" t="s">
        <v>405</v>
      </c>
      <c r="C1028" s="135" t="s">
        <v>361</v>
      </c>
      <c r="D1028" s="135" t="s">
        <v>369</v>
      </c>
      <c r="E1028" s="181" t="s">
        <v>718</v>
      </c>
      <c r="F1028" s="135" t="s">
        <v>406</v>
      </c>
      <c r="G1028" s="135"/>
      <c r="H1028" s="174">
        <f>H1029</f>
        <v>26.8</v>
      </c>
      <c r="I1028" s="174">
        <f>I1029</f>
        <v>26.8</v>
      </c>
      <c r="J1028" s="174">
        <f>J1029</f>
        <v>26.8</v>
      </c>
    </row>
    <row r="1029" spans="2:10" ht="12.75" customHeight="1">
      <c r="B1029" s="178" t="s">
        <v>407</v>
      </c>
      <c r="C1029" s="135" t="s">
        <v>361</v>
      </c>
      <c r="D1029" s="135" t="s">
        <v>369</v>
      </c>
      <c r="E1029" s="181" t="s">
        <v>718</v>
      </c>
      <c r="F1029" s="135" t="s">
        <v>408</v>
      </c>
      <c r="G1029" s="135"/>
      <c r="H1029" s="174">
        <f>H1030</f>
        <v>26.8</v>
      </c>
      <c r="I1029" s="174">
        <f>I1030</f>
        <v>26.8</v>
      </c>
      <c r="J1029" s="174">
        <f>J1030</f>
        <v>26.8</v>
      </c>
    </row>
    <row r="1030" spans="2:10" ht="12.75" customHeight="1">
      <c r="B1030" s="178" t="s">
        <v>390</v>
      </c>
      <c r="C1030" s="135" t="s">
        <v>361</v>
      </c>
      <c r="D1030" s="135" t="s">
        <v>369</v>
      </c>
      <c r="E1030" s="181" t="s">
        <v>718</v>
      </c>
      <c r="F1030" s="135" t="s">
        <v>408</v>
      </c>
      <c r="G1030" s="135">
        <v>3</v>
      </c>
      <c r="H1030" s="174">
        <f>'Прил. 7'!I445</f>
        <v>26.8</v>
      </c>
      <c r="I1030" s="174">
        <f>'Прил. 7'!J445</f>
        <v>26.8</v>
      </c>
      <c r="J1030" s="174">
        <f>'Прил. 7'!K445</f>
        <v>26.8</v>
      </c>
    </row>
    <row r="1031" spans="2:10" ht="41.25" customHeight="1" hidden="1">
      <c r="B1031" s="182" t="s">
        <v>401</v>
      </c>
      <c r="C1031" s="135" t="s">
        <v>361</v>
      </c>
      <c r="D1031" s="135" t="s">
        <v>369</v>
      </c>
      <c r="E1031" s="186" t="s">
        <v>402</v>
      </c>
      <c r="F1031" s="135"/>
      <c r="G1031" s="135"/>
      <c r="H1031" s="136">
        <f>H1032</f>
        <v>0</v>
      </c>
      <c r="I1031" s="136">
        <f>I1032</f>
        <v>0</v>
      </c>
      <c r="J1031" s="136">
        <f>J1032</f>
        <v>0</v>
      </c>
    </row>
    <row r="1032" spans="2:10" ht="41.25" customHeight="1" hidden="1">
      <c r="B1032" s="184" t="s">
        <v>397</v>
      </c>
      <c r="C1032" s="135" t="s">
        <v>361</v>
      </c>
      <c r="D1032" s="135" t="s">
        <v>369</v>
      </c>
      <c r="E1032" s="186" t="s">
        <v>402</v>
      </c>
      <c r="F1032" s="135" t="s">
        <v>398</v>
      </c>
      <c r="G1032" s="135"/>
      <c r="H1032" s="136">
        <f>H1033</f>
        <v>0</v>
      </c>
      <c r="I1032" s="136">
        <f>I1033</f>
        <v>0</v>
      </c>
      <c r="J1032" s="136">
        <f>J1033</f>
        <v>0</v>
      </c>
    </row>
    <row r="1033" spans="2:10" ht="12.75" customHeight="1" hidden="1">
      <c r="B1033" s="185" t="s">
        <v>399</v>
      </c>
      <c r="C1033" s="135" t="s">
        <v>361</v>
      </c>
      <c r="D1033" s="135" t="s">
        <v>369</v>
      </c>
      <c r="E1033" s="186" t="s">
        <v>402</v>
      </c>
      <c r="F1033" s="135" t="s">
        <v>400</v>
      </c>
      <c r="G1033" s="135"/>
      <c r="H1033" s="136">
        <f>H1034</f>
        <v>0</v>
      </c>
      <c r="I1033" s="136">
        <f>I1034</f>
        <v>0</v>
      </c>
      <c r="J1033" s="136">
        <f>J1034</f>
        <v>0</v>
      </c>
    </row>
    <row r="1034" spans="2:10" ht="12.75" customHeight="1" hidden="1">
      <c r="B1034" s="185" t="s">
        <v>390</v>
      </c>
      <c r="C1034" s="135" t="s">
        <v>361</v>
      </c>
      <c r="D1034" s="135" t="s">
        <v>369</v>
      </c>
      <c r="E1034" s="186" t="s">
        <v>402</v>
      </c>
      <c r="F1034" s="135" t="s">
        <v>400</v>
      </c>
      <c r="G1034" s="135">
        <v>3</v>
      </c>
      <c r="H1034" s="136">
        <f>'Прил. 7'!I449</f>
        <v>0</v>
      </c>
      <c r="I1034" s="136">
        <f>'Прил. 7'!J449</f>
        <v>0</v>
      </c>
      <c r="J1034" s="136">
        <f>'Прил. 7'!K449</f>
        <v>0</v>
      </c>
    </row>
    <row r="1035" spans="2:10" ht="25.5" customHeight="1" hidden="1">
      <c r="B1035" s="301"/>
      <c r="C1035" s="135"/>
      <c r="D1035" s="135"/>
      <c r="E1035" s="233"/>
      <c r="F1035" s="135"/>
      <c r="G1035" s="135"/>
      <c r="H1035" s="174">
        <f>H1036</f>
        <v>0</v>
      </c>
      <c r="I1035" s="174"/>
      <c r="J1035" s="174"/>
    </row>
    <row r="1036" spans="2:10" ht="25.5" customHeight="1" hidden="1">
      <c r="B1036" s="185"/>
      <c r="C1036" s="135"/>
      <c r="D1036" s="135"/>
      <c r="E1036" s="233"/>
      <c r="F1036" s="135"/>
      <c r="G1036" s="135"/>
      <c r="H1036" s="174">
        <f>H1037</f>
        <v>0</v>
      </c>
      <c r="I1036" s="174"/>
      <c r="J1036" s="174"/>
    </row>
    <row r="1037" spans="2:10" ht="12.75" customHeight="1" hidden="1">
      <c r="B1037" s="185"/>
      <c r="C1037" s="135"/>
      <c r="D1037" s="135"/>
      <c r="E1037" s="233"/>
      <c r="F1037" s="135"/>
      <c r="G1037" s="135"/>
      <c r="H1037" s="174">
        <f>H1038</f>
        <v>0</v>
      </c>
      <c r="I1037" s="174"/>
      <c r="J1037" s="174"/>
    </row>
    <row r="1038" spans="2:10" ht="12.75" customHeight="1" hidden="1">
      <c r="B1038" s="185"/>
      <c r="C1038" s="135"/>
      <c r="D1038" s="135"/>
      <c r="E1038" s="233"/>
      <c r="F1038" s="135"/>
      <c r="G1038" s="135" t="s">
        <v>413</v>
      </c>
      <c r="H1038" s="174">
        <v>0</v>
      </c>
      <c r="I1038" s="174"/>
      <c r="J1038" s="174"/>
    </row>
    <row r="1039" spans="2:10" ht="85.5" hidden="1">
      <c r="B1039" s="302" t="s">
        <v>473</v>
      </c>
      <c r="C1039" s="207" t="s">
        <v>361</v>
      </c>
      <c r="D1039" s="207" t="s">
        <v>369</v>
      </c>
      <c r="E1039" s="226" t="s">
        <v>394</v>
      </c>
      <c r="F1039" s="207"/>
      <c r="G1039" s="207"/>
      <c r="H1039" s="174">
        <f>H1040</f>
        <v>0</v>
      </c>
      <c r="I1039" s="174"/>
      <c r="J1039" s="174"/>
    </row>
    <row r="1040" spans="2:10" ht="12.75" customHeight="1" hidden="1">
      <c r="B1040" s="303" t="s">
        <v>405</v>
      </c>
      <c r="C1040" s="207" t="s">
        <v>361</v>
      </c>
      <c r="D1040" s="207" t="s">
        <v>369</v>
      </c>
      <c r="E1040" s="226" t="s">
        <v>474</v>
      </c>
      <c r="F1040" s="207" t="s">
        <v>406</v>
      </c>
      <c r="G1040" s="207"/>
      <c r="H1040" s="174">
        <f>H1041</f>
        <v>0</v>
      </c>
      <c r="I1040" s="174"/>
      <c r="J1040" s="174"/>
    </row>
    <row r="1041" spans="2:10" ht="12.75" customHeight="1" hidden="1">
      <c r="B1041" s="303" t="s">
        <v>407</v>
      </c>
      <c r="C1041" s="207" t="s">
        <v>361</v>
      </c>
      <c r="D1041" s="207" t="s">
        <v>369</v>
      </c>
      <c r="E1041" s="226" t="s">
        <v>474</v>
      </c>
      <c r="F1041" s="207" t="s">
        <v>408</v>
      </c>
      <c r="G1041" s="207"/>
      <c r="H1041" s="174">
        <f>H1042</f>
        <v>0</v>
      </c>
      <c r="I1041" s="174"/>
      <c r="J1041" s="174"/>
    </row>
    <row r="1042" spans="2:10" ht="12.75" customHeight="1" hidden="1">
      <c r="B1042" s="304" t="s">
        <v>391</v>
      </c>
      <c r="C1042" s="207" t="s">
        <v>361</v>
      </c>
      <c r="D1042" s="207" t="s">
        <v>369</v>
      </c>
      <c r="E1042" s="226" t="s">
        <v>474</v>
      </c>
      <c r="F1042" s="207" t="s">
        <v>408</v>
      </c>
      <c r="G1042" s="207" t="s">
        <v>423</v>
      </c>
      <c r="H1042" s="174">
        <f>'Прил. 7'!I453</f>
        <v>0</v>
      </c>
      <c r="I1042" s="174"/>
      <c r="J1042" s="174"/>
    </row>
    <row r="1043" spans="2:10" ht="99.75" hidden="1">
      <c r="B1043" s="302" t="s">
        <v>719</v>
      </c>
      <c r="C1043" s="207" t="s">
        <v>361</v>
      </c>
      <c r="D1043" s="207" t="s">
        <v>369</v>
      </c>
      <c r="E1043" s="226" t="s">
        <v>394</v>
      </c>
      <c r="F1043" s="207"/>
      <c r="G1043" s="207"/>
      <c r="H1043" s="174">
        <f>H1044+H1047</f>
        <v>0</v>
      </c>
      <c r="I1043" s="174"/>
      <c r="J1043" s="174"/>
    </row>
    <row r="1044" spans="2:10" ht="12.75" customHeight="1" hidden="1">
      <c r="B1044" s="303" t="s">
        <v>405</v>
      </c>
      <c r="C1044" s="207" t="s">
        <v>361</v>
      </c>
      <c r="D1044" s="207" t="s">
        <v>369</v>
      </c>
      <c r="E1044" s="226" t="s">
        <v>720</v>
      </c>
      <c r="F1044" s="207" t="s">
        <v>406</v>
      </c>
      <c r="G1044" s="207"/>
      <c r="H1044" s="174">
        <f>H1045</f>
        <v>0</v>
      </c>
      <c r="I1044" s="174"/>
      <c r="J1044" s="174"/>
    </row>
    <row r="1045" spans="2:10" ht="12.75" customHeight="1" hidden="1">
      <c r="B1045" s="303" t="s">
        <v>407</v>
      </c>
      <c r="C1045" s="207" t="s">
        <v>361</v>
      </c>
      <c r="D1045" s="207" t="s">
        <v>369</v>
      </c>
      <c r="E1045" s="226" t="s">
        <v>720</v>
      </c>
      <c r="F1045" s="207" t="s">
        <v>408</v>
      </c>
      <c r="G1045" s="207"/>
      <c r="H1045" s="174">
        <f>H1046</f>
        <v>0</v>
      </c>
      <c r="I1045" s="174"/>
      <c r="J1045" s="174"/>
    </row>
    <row r="1046" spans="2:10" ht="12.75" customHeight="1" hidden="1">
      <c r="B1046" s="305" t="s">
        <v>390</v>
      </c>
      <c r="C1046" s="207" t="s">
        <v>361</v>
      </c>
      <c r="D1046" s="207" t="s">
        <v>369</v>
      </c>
      <c r="E1046" s="226" t="s">
        <v>720</v>
      </c>
      <c r="F1046" s="207" t="s">
        <v>408</v>
      </c>
      <c r="G1046" s="207" t="s">
        <v>451</v>
      </c>
      <c r="H1046" s="174">
        <f>'Прил. 7'!I457</f>
        <v>0</v>
      </c>
      <c r="I1046" s="174"/>
      <c r="J1046" s="174"/>
    </row>
    <row r="1047" spans="2:10" ht="12.75" customHeight="1" hidden="1">
      <c r="B1047" s="306" t="s">
        <v>409</v>
      </c>
      <c r="C1047" s="207" t="s">
        <v>361</v>
      </c>
      <c r="D1047" s="207" t="s">
        <v>369</v>
      </c>
      <c r="E1047" s="226" t="s">
        <v>720</v>
      </c>
      <c r="F1047" s="207" t="s">
        <v>410</v>
      </c>
      <c r="G1047" s="207"/>
      <c r="H1047" s="174">
        <f>H1048</f>
        <v>0</v>
      </c>
      <c r="I1047" s="174"/>
      <c r="J1047" s="174"/>
    </row>
    <row r="1048" spans="2:10" ht="12.75" customHeight="1" hidden="1">
      <c r="B1048" s="306" t="s">
        <v>411</v>
      </c>
      <c r="C1048" s="207" t="s">
        <v>361</v>
      </c>
      <c r="D1048" s="207" t="s">
        <v>369</v>
      </c>
      <c r="E1048" s="226" t="s">
        <v>720</v>
      </c>
      <c r="F1048" s="207" t="s">
        <v>412</v>
      </c>
      <c r="G1048" s="207"/>
      <c r="H1048" s="174">
        <f>H1049</f>
        <v>0</v>
      </c>
      <c r="I1048" s="174"/>
      <c r="J1048" s="174"/>
    </row>
    <row r="1049" spans="2:10" ht="12.75" customHeight="1" hidden="1">
      <c r="B1049" s="305" t="s">
        <v>390</v>
      </c>
      <c r="C1049" s="207" t="s">
        <v>361</v>
      </c>
      <c r="D1049" s="207" t="s">
        <v>369</v>
      </c>
      <c r="E1049" s="226" t="s">
        <v>720</v>
      </c>
      <c r="F1049" s="207" t="s">
        <v>412</v>
      </c>
      <c r="G1049" s="207" t="s">
        <v>451</v>
      </c>
      <c r="H1049" s="174">
        <f>'Прил. 7'!I460</f>
        <v>0</v>
      </c>
      <c r="I1049" s="174"/>
      <c r="J1049" s="174"/>
    </row>
    <row r="1050" spans="2:10" ht="12.75" customHeight="1">
      <c r="B1050" s="175" t="s">
        <v>370</v>
      </c>
      <c r="C1050" s="133" t="s">
        <v>371</v>
      </c>
      <c r="D1050" s="133"/>
      <c r="E1050" s="133"/>
      <c r="F1050" s="133"/>
      <c r="G1050" s="133"/>
      <c r="H1050" s="173">
        <f>H1053</f>
        <v>326.5</v>
      </c>
      <c r="I1050" s="173">
        <f>I1053</f>
        <v>300</v>
      </c>
      <c r="J1050" s="173">
        <f>J1053+J1070</f>
        <v>12783</v>
      </c>
    </row>
    <row r="1051" spans="2:10" ht="12.75" customHeight="1">
      <c r="B1051" s="175" t="s">
        <v>389</v>
      </c>
      <c r="C1051" s="133"/>
      <c r="D1051" s="133"/>
      <c r="E1051" s="133"/>
      <c r="F1051" s="133"/>
      <c r="G1051" s="133" t="s">
        <v>413</v>
      </c>
      <c r="H1051" s="173">
        <f>H1063+H1069+H1066</f>
        <v>326.5</v>
      </c>
      <c r="I1051" s="173">
        <f>I1063+I1069+I1066</f>
        <v>300</v>
      </c>
      <c r="J1051" s="173">
        <f>J1063+J1069+J1066</f>
        <v>300</v>
      </c>
    </row>
    <row r="1052" spans="2:10" ht="12.75" customHeight="1">
      <c r="B1052" s="175" t="s">
        <v>390</v>
      </c>
      <c r="C1052" s="133"/>
      <c r="D1052" s="133"/>
      <c r="E1052" s="133"/>
      <c r="F1052" s="133"/>
      <c r="G1052" s="133" t="s">
        <v>451</v>
      </c>
      <c r="H1052" s="173"/>
      <c r="I1052" s="174"/>
      <c r="J1052" s="173">
        <f>J1073</f>
        <v>12483</v>
      </c>
    </row>
    <row r="1053" spans="2:10" ht="12.75" customHeight="1">
      <c r="B1053" s="231" t="s">
        <v>372</v>
      </c>
      <c r="C1053" s="177" t="s">
        <v>371</v>
      </c>
      <c r="D1053" s="177" t="s">
        <v>373</v>
      </c>
      <c r="E1053" s="133"/>
      <c r="F1053" s="133"/>
      <c r="G1053" s="133"/>
      <c r="H1053" s="173">
        <f>H1054</f>
        <v>326.5</v>
      </c>
      <c r="I1053" s="173">
        <f>I1054</f>
        <v>300</v>
      </c>
      <c r="J1053" s="173">
        <f>J1054</f>
        <v>300</v>
      </c>
    </row>
    <row r="1054" spans="2:10" ht="27.75" customHeight="1">
      <c r="B1054" s="210" t="s">
        <v>721</v>
      </c>
      <c r="C1054" s="135" t="s">
        <v>371</v>
      </c>
      <c r="D1054" s="135" t="s">
        <v>373</v>
      </c>
      <c r="E1054" s="181" t="s">
        <v>722</v>
      </c>
      <c r="F1054" s="135"/>
      <c r="G1054" s="135"/>
      <c r="H1054" s="174">
        <f>H1057</f>
        <v>326.5</v>
      </c>
      <c r="I1054" s="174">
        <f>I1057</f>
        <v>300</v>
      </c>
      <c r="J1054" s="174">
        <f>J1057</f>
        <v>300</v>
      </c>
    </row>
    <row r="1055" spans="2:10" ht="12.75" customHeight="1" hidden="1">
      <c r="B1055" s="185"/>
      <c r="C1055" s="135" t="s">
        <v>371</v>
      </c>
      <c r="D1055" s="135" t="s">
        <v>373</v>
      </c>
      <c r="E1055" s="181" t="s">
        <v>723</v>
      </c>
      <c r="F1055" s="135"/>
      <c r="G1055" s="135"/>
      <c r="H1055" s="174" t="e">
        <f>H1056+H1071+#REF!+#REF!</f>
        <v>#REF!</v>
      </c>
      <c r="I1055" s="174"/>
      <c r="J1055" s="174"/>
    </row>
    <row r="1056" spans="2:10" ht="12.75" customHeight="1" hidden="1">
      <c r="B1056" s="185"/>
      <c r="C1056" s="135" t="s">
        <v>371</v>
      </c>
      <c r="D1056" s="135" t="s">
        <v>373</v>
      </c>
      <c r="E1056" s="181" t="s">
        <v>724</v>
      </c>
      <c r="F1056" s="135"/>
      <c r="G1056" s="135"/>
      <c r="H1056" s="174">
        <f>H1057</f>
        <v>326.5</v>
      </c>
      <c r="I1056" s="174"/>
      <c r="J1056" s="174"/>
    </row>
    <row r="1057" spans="2:10" ht="12.75" customHeight="1">
      <c r="B1057" s="185" t="s">
        <v>417</v>
      </c>
      <c r="C1057" s="135" t="s">
        <v>371</v>
      </c>
      <c r="D1057" s="135" t="s">
        <v>373</v>
      </c>
      <c r="E1057" s="181" t="s">
        <v>725</v>
      </c>
      <c r="F1057" s="135"/>
      <c r="G1057" s="135"/>
      <c r="H1057" s="174">
        <f>H1061+H1067+H1064</f>
        <v>326.5</v>
      </c>
      <c r="I1057" s="174">
        <f>I1061+I1067</f>
        <v>300</v>
      </c>
      <c r="J1057" s="174">
        <f>J1061+J1067</f>
        <v>300</v>
      </c>
    </row>
    <row r="1058" spans="2:10" ht="25.5" customHeight="1" hidden="1">
      <c r="B1058" s="185"/>
      <c r="C1058" s="135"/>
      <c r="D1058" s="135"/>
      <c r="E1058" s="181"/>
      <c r="F1058" s="135"/>
      <c r="G1058" s="135"/>
      <c r="H1058" s="174">
        <f>H1059</f>
        <v>0</v>
      </c>
      <c r="I1058" s="174"/>
      <c r="J1058" s="174"/>
    </row>
    <row r="1059" spans="2:10" ht="12.75" customHeight="1" hidden="1">
      <c r="B1059" s="185"/>
      <c r="C1059" s="135"/>
      <c r="D1059" s="135"/>
      <c r="E1059" s="181"/>
      <c r="F1059" s="135"/>
      <c r="G1059" s="135"/>
      <c r="H1059" s="174">
        <f>H1060</f>
        <v>0</v>
      </c>
      <c r="I1059" s="174"/>
      <c r="J1059" s="174"/>
    </row>
    <row r="1060" spans="2:10" ht="14.25" customHeight="1" hidden="1">
      <c r="B1060" s="185"/>
      <c r="C1060" s="135"/>
      <c r="D1060" s="135"/>
      <c r="E1060" s="181"/>
      <c r="F1060" s="135"/>
      <c r="G1060" s="135"/>
      <c r="H1060" s="174"/>
      <c r="I1060" s="174"/>
      <c r="J1060" s="174"/>
    </row>
    <row r="1061" spans="2:10" ht="12.75" customHeight="1">
      <c r="B1061" s="188" t="s">
        <v>405</v>
      </c>
      <c r="C1061" s="135" t="s">
        <v>371</v>
      </c>
      <c r="D1061" s="135" t="s">
        <v>373</v>
      </c>
      <c r="E1061" s="181" t="s">
        <v>725</v>
      </c>
      <c r="F1061" s="135" t="s">
        <v>406</v>
      </c>
      <c r="G1061" s="135"/>
      <c r="H1061" s="174">
        <f>H1062</f>
        <v>314.5</v>
      </c>
      <c r="I1061" s="174">
        <f>I1062</f>
        <v>300</v>
      </c>
      <c r="J1061" s="174">
        <f>J1062</f>
        <v>300</v>
      </c>
    </row>
    <row r="1062" spans="2:10" ht="12.75" customHeight="1">
      <c r="B1062" s="188" t="s">
        <v>407</v>
      </c>
      <c r="C1062" s="135" t="s">
        <v>371</v>
      </c>
      <c r="D1062" s="135" t="s">
        <v>373</v>
      </c>
      <c r="E1062" s="181" t="s">
        <v>725</v>
      </c>
      <c r="F1062" s="135" t="s">
        <v>408</v>
      </c>
      <c r="G1062" s="135"/>
      <c r="H1062" s="174">
        <f>H1063</f>
        <v>314.5</v>
      </c>
      <c r="I1062" s="174">
        <f>I1063</f>
        <v>300</v>
      </c>
      <c r="J1062" s="174">
        <f>J1063</f>
        <v>300</v>
      </c>
    </row>
    <row r="1063" spans="2:10" ht="12.75" customHeight="1">
      <c r="B1063" s="189" t="s">
        <v>389</v>
      </c>
      <c r="C1063" s="135" t="s">
        <v>371</v>
      </c>
      <c r="D1063" s="135" t="s">
        <v>373</v>
      </c>
      <c r="E1063" s="181" t="s">
        <v>725</v>
      </c>
      <c r="F1063" s="135" t="s">
        <v>408</v>
      </c>
      <c r="G1063" s="135" t="s">
        <v>413</v>
      </c>
      <c r="H1063" s="174">
        <f>'Прил. 7'!I982</f>
        <v>314.5</v>
      </c>
      <c r="I1063" s="174">
        <f>'Прил. 7'!J982</f>
        <v>300</v>
      </c>
      <c r="J1063" s="174">
        <f>'Прил. 7'!K982</f>
        <v>300</v>
      </c>
    </row>
    <row r="1064" spans="2:10" ht="12.75" customHeight="1" hidden="1">
      <c r="B1064" s="185" t="s">
        <v>437</v>
      </c>
      <c r="C1064" s="135" t="s">
        <v>371</v>
      </c>
      <c r="D1064" s="135" t="s">
        <v>373</v>
      </c>
      <c r="E1064" s="181" t="s">
        <v>725</v>
      </c>
      <c r="F1064" s="135" t="s">
        <v>436</v>
      </c>
      <c r="G1064" s="135"/>
      <c r="H1064" s="174">
        <f>H1065</f>
        <v>0</v>
      </c>
      <c r="I1064" s="174">
        <f>I1065</f>
        <v>0</v>
      </c>
      <c r="J1064" s="174">
        <f>J1065</f>
        <v>0</v>
      </c>
    </row>
    <row r="1065" spans="2:10" ht="12.75" customHeight="1" hidden="1">
      <c r="B1065" s="193" t="s">
        <v>726</v>
      </c>
      <c r="C1065" s="135" t="s">
        <v>371</v>
      </c>
      <c r="D1065" s="135" t="s">
        <v>373</v>
      </c>
      <c r="E1065" s="181" t="s">
        <v>725</v>
      </c>
      <c r="F1065" s="135" t="s">
        <v>441</v>
      </c>
      <c r="G1065" s="135"/>
      <c r="H1065" s="174">
        <f>H1066</f>
        <v>0</v>
      </c>
      <c r="I1065" s="174">
        <f>I1066</f>
        <v>0</v>
      </c>
      <c r="J1065" s="174">
        <f>J1066</f>
        <v>0</v>
      </c>
    </row>
    <row r="1066" spans="2:10" ht="12.75" customHeight="1" hidden="1">
      <c r="B1066" s="193" t="s">
        <v>726</v>
      </c>
      <c r="C1066" s="135" t="s">
        <v>371</v>
      </c>
      <c r="D1066" s="135" t="s">
        <v>373</v>
      </c>
      <c r="E1066" s="181" t="s">
        <v>725</v>
      </c>
      <c r="F1066" s="135" t="s">
        <v>441</v>
      </c>
      <c r="G1066" s="135" t="s">
        <v>413</v>
      </c>
      <c r="H1066" s="174">
        <f>'Прил. 7'!I985</f>
        <v>0</v>
      </c>
      <c r="I1066" s="174">
        <f>'Прил. 7'!J985</f>
        <v>0</v>
      </c>
      <c r="J1066" s="174">
        <f>'Прил. 7'!K985</f>
        <v>0</v>
      </c>
    </row>
    <row r="1067" spans="2:10" ht="14.25" customHeight="1">
      <c r="B1067" s="187" t="s">
        <v>409</v>
      </c>
      <c r="C1067" s="135" t="s">
        <v>371</v>
      </c>
      <c r="D1067" s="135" t="s">
        <v>373</v>
      </c>
      <c r="E1067" s="181" t="s">
        <v>725</v>
      </c>
      <c r="F1067" s="135" t="s">
        <v>410</v>
      </c>
      <c r="G1067" s="135"/>
      <c r="H1067" s="174">
        <f>H1068</f>
        <v>12</v>
      </c>
      <c r="I1067" s="174">
        <f>I1068</f>
        <v>0</v>
      </c>
      <c r="J1067" s="174">
        <f>J1068</f>
        <v>0</v>
      </c>
    </row>
    <row r="1068" spans="2:10" ht="14.25" customHeight="1">
      <c r="B1068" s="187" t="s">
        <v>411</v>
      </c>
      <c r="C1068" s="135" t="s">
        <v>371</v>
      </c>
      <c r="D1068" s="135" t="s">
        <v>373</v>
      </c>
      <c r="E1068" s="181" t="s">
        <v>725</v>
      </c>
      <c r="F1068" s="135" t="s">
        <v>412</v>
      </c>
      <c r="G1068" s="135"/>
      <c r="H1068" s="174">
        <f>H1069</f>
        <v>12</v>
      </c>
      <c r="I1068" s="174">
        <f>I1069</f>
        <v>0</v>
      </c>
      <c r="J1068" s="174">
        <f>J1069</f>
        <v>0</v>
      </c>
    </row>
    <row r="1069" spans="2:10" ht="14.25" customHeight="1">
      <c r="B1069" s="189" t="s">
        <v>389</v>
      </c>
      <c r="C1069" s="135" t="s">
        <v>371</v>
      </c>
      <c r="D1069" s="135" t="s">
        <v>373</v>
      </c>
      <c r="E1069" s="181" t="s">
        <v>725</v>
      </c>
      <c r="F1069" s="135" t="s">
        <v>412</v>
      </c>
      <c r="G1069" s="135" t="s">
        <v>413</v>
      </c>
      <c r="H1069" s="174">
        <f>'Прил. 7'!I988</f>
        <v>12</v>
      </c>
      <c r="I1069" s="174">
        <f>'Прил. 7'!J988</f>
        <v>0</v>
      </c>
      <c r="J1069" s="174">
        <f>'Прил. 7'!K988</f>
        <v>0</v>
      </c>
    </row>
    <row r="1070" spans="2:10" ht="14.25" customHeight="1">
      <c r="B1070" s="204" t="s">
        <v>727</v>
      </c>
      <c r="C1070" s="196" t="s">
        <v>371</v>
      </c>
      <c r="D1070" s="196" t="s">
        <v>373</v>
      </c>
      <c r="E1070" s="201" t="s">
        <v>728</v>
      </c>
      <c r="F1070" s="196"/>
      <c r="G1070" s="196"/>
      <c r="H1070" s="197">
        <f>H1071</f>
        <v>0</v>
      </c>
      <c r="I1070" s="197">
        <f>I1071</f>
        <v>0</v>
      </c>
      <c r="J1070" s="197">
        <f>J1071</f>
        <v>12483</v>
      </c>
    </row>
    <row r="1071" spans="2:10" ht="12.75" customHeight="1">
      <c r="B1071" s="203" t="s">
        <v>405</v>
      </c>
      <c r="C1071" s="196" t="s">
        <v>371</v>
      </c>
      <c r="D1071" s="196" t="s">
        <v>373</v>
      </c>
      <c r="E1071" s="201" t="s">
        <v>728</v>
      </c>
      <c r="F1071" s="196" t="s">
        <v>406</v>
      </c>
      <c r="G1071" s="196"/>
      <c r="H1071" s="197">
        <f>H1072</f>
        <v>0</v>
      </c>
      <c r="I1071" s="197">
        <f>I1072</f>
        <v>0</v>
      </c>
      <c r="J1071" s="197">
        <f>J1072</f>
        <v>12483</v>
      </c>
    </row>
    <row r="1072" spans="2:10" ht="12.75" customHeight="1">
      <c r="B1072" s="203" t="s">
        <v>407</v>
      </c>
      <c r="C1072" s="196" t="s">
        <v>371</v>
      </c>
      <c r="D1072" s="196" t="s">
        <v>373</v>
      </c>
      <c r="E1072" s="201" t="s">
        <v>728</v>
      </c>
      <c r="F1072" s="196" t="s">
        <v>408</v>
      </c>
      <c r="G1072" s="196"/>
      <c r="H1072" s="197">
        <f>H1073</f>
        <v>0</v>
      </c>
      <c r="I1072" s="197">
        <f>I1073</f>
        <v>0</v>
      </c>
      <c r="J1072" s="197">
        <f>J1073</f>
        <v>12483</v>
      </c>
    </row>
    <row r="1073" spans="2:10" ht="12.75" customHeight="1">
      <c r="B1073" s="198" t="s">
        <v>390</v>
      </c>
      <c r="C1073" s="196" t="s">
        <v>371</v>
      </c>
      <c r="D1073" s="196" t="s">
        <v>373</v>
      </c>
      <c r="E1073" s="201" t="s">
        <v>728</v>
      </c>
      <c r="F1073" s="196" t="s">
        <v>408</v>
      </c>
      <c r="G1073" s="196" t="s">
        <v>451</v>
      </c>
      <c r="H1073" s="197"/>
      <c r="I1073" s="197"/>
      <c r="J1073" s="197">
        <f>'Прил. 7'!K992</f>
        <v>12483</v>
      </c>
    </row>
    <row r="1074" spans="2:10" ht="15" customHeight="1">
      <c r="B1074" s="270" t="s">
        <v>374</v>
      </c>
      <c r="C1074" s="130">
        <v>1300</v>
      </c>
      <c r="D1074" s="128"/>
      <c r="E1074" s="191"/>
      <c r="F1074" s="191"/>
      <c r="G1074" s="191"/>
      <c r="H1074" s="173">
        <f>H1076</f>
        <v>240</v>
      </c>
      <c r="I1074" s="173">
        <f>I1076</f>
        <v>0</v>
      </c>
      <c r="J1074" s="173">
        <f>J1076</f>
        <v>0</v>
      </c>
    </row>
    <row r="1075" spans="2:10" ht="15" customHeight="1">
      <c r="B1075" s="175" t="s">
        <v>389</v>
      </c>
      <c r="C1075" s="128"/>
      <c r="D1075" s="128"/>
      <c r="E1075" s="133"/>
      <c r="F1075" s="133"/>
      <c r="G1075" s="133" t="s">
        <v>413</v>
      </c>
      <c r="H1075" s="173">
        <f>H1080</f>
        <v>240</v>
      </c>
      <c r="I1075" s="173">
        <f>I1080</f>
        <v>0</v>
      </c>
      <c r="J1075" s="173">
        <f>J1080</f>
        <v>0</v>
      </c>
    </row>
    <row r="1076" spans="2:10" ht="15" customHeight="1">
      <c r="B1076" s="188" t="s">
        <v>393</v>
      </c>
      <c r="C1076" s="128">
        <v>1300</v>
      </c>
      <c r="D1076" s="128">
        <v>1301</v>
      </c>
      <c r="E1076" s="135" t="s">
        <v>394</v>
      </c>
      <c r="F1076" s="191"/>
      <c r="G1076" s="191"/>
      <c r="H1076" s="174">
        <f>H1077</f>
        <v>240</v>
      </c>
      <c r="I1076" s="174">
        <f>I1077</f>
        <v>0</v>
      </c>
      <c r="J1076" s="174">
        <f>J1077</f>
        <v>0</v>
      </c>
    </row>
    <row r="1077" spans="2:10" ht="15" customHeight="1">
      <c r="B1077" s="189" t="s">
        <v>729</v>
      </c>
      <c r="C1077" s="128">
        <v>1300</v>
      </c>
      <c r="D1077" s="128">
        <v>1301</v>
      </c>
      <c r="E1077" s="128" t="s">
        <v>730</v>
      </c>
      <c r="F1077" s="191"/>
      <c r="G1077" s="191"/>
      <c r="H1077" s="174">
        <f>H1078</f>
        <v>240</v>
      </c>
      <c r="I1077" s="174">
        <f>I1078</f>
        <v>0</v>
      </c>
      <c r="J1077" s="174">
        <f>J1078</f>
        <v>0</v>
      </c>
    </row>
    <row r="1078" spans="2:10" ht="15" customHeight="1">
      <c r="B1078" s="189" t="s">
        <v>731</v>
      </c>
      <c r="C1078" s="128">
        <v>1300</v>
      </c>
      <c r="D1078" s="128">
        <v>1301</v>
      </c>
      <c r="E1078" s="128" t="s">
        <v>730</v>
      </c>
      <c r="F1078" s="128">
        <v>700</v>
      </c>
      <c r="G1078" s="191"/>
      <c r="H1078" s="174">
        <f>H1079</f>
        <v>240</v>
      </c>
      <c r="I1078" s="174">
        <f>I1079</f>
        <v>0</v>
      </c>
      <c r="J1078" s="174">
        <f>J1079</f>
        <v>0</v>
      </c>
    </row>
    <row r="1079" spans="2:10" ht="15" customHeight="1">
      <c r="B1079" s="189" t="s">
        <v>732</v>
      </c>
      <c r="C1079" s="128">
        <v>1300</v>
      </c>
      <c r="D1079" s="128">
        <v>1301</v>
      </c>
      <c r="E1079" s="128" t="s">
        <v>730</v>
      </c>
      <c r="F1079" s="128">
        <v>730</v>
      </c>
      <c r="G1079" s="191"/>
      <c r="H1079" s="174">
        <f>H1080</f>
        <v>240</v>
      </c>
      <c r="I1079" s="174">
        <f>I1080</f>
        <v>0</v>
      </c>
      <c r="J1079" s="174">
        <f>J1080</f>
        <v>0</v>
      </c>
    </row>
    <row r="1080" spans="2:10" ht="14.25" customHeight="1">
      <c r="B1080" s="189" t="s">
        <v>389</v>
      </c>
      <c r="C1080" s="128">
        <v>1300</v>
      </c>
      <c r="D1080" s="128">
        <v>1301</v>
      </c>
      <c r="E1080" s="128" t="s">
        <v>730</v>
      </c>
      <c r="F1080" s="128">
        <v>730</v>
      </c>
      <c r="G1080" s="128">
        <v>2</v>
      </c>
      <c r="H1080" s="174">
        <f>'Прил. 7'!I576</f>
        <v>240</v>
      </c>
      <c r="I1080" s="174">
        <f>'Прил. 7'!J576</f>
        <v>0</v>
      </c>
      <c r="J1080" s="174">
        <f>'Прил. 7'!K576</f>
        <v>0</v>
      </c>
    </row>
    <row r="1081" spans="2:10" ht="27.75" customHeight="1">
      <c r="B1081" s="254" t="s">
        <v>376</v>
      </c>
      <c r="C1081" s="133" t="s">
        <v>377</v>
      </c>
      <c r="D1081" s="133"/>
      <c r="E1081" s="133"/>
      <c r="F1081" s="133"/>
      <c r="G1081" s="133"/>
      <c r="H1081" s="173">
        <f>H1084+H1090</f>
        <v>4479.3</v>
      </c>
      <c r="I1081" s="173">
        <f>I1084+I1090</f>
        <v>3979.3</v>
      </c>
      <c r="J1081" s="173">
        <f>J1084+J1090</f>
        <v>3979.3</v>
      </c>
    </row>
    <row r="1082" spans="2:10" ht="12.75" customHeight="1">
      <c r="B1082" s="175" t="s">
        <v>389</v>
      </c>
      <c r="C1082" s="133"/>
      <c r="D1082" s="133"/>
      <c r="E1082" s="133"/>
      <c r="F1082" s="133"/>
      <c r="G1082" s="133" t="s">
        <v>413</v>
      </c>
      <c r="H1082" s="173">
        <f>H1095</f>
        <v>500</v>
      </c>
      <c r="I1082" s="173">
        <f>I1095</f>
        <v>0</v>
      </c>
      <c r="J1082" s="173">
        <f>J1095</f>
        <v>0</v>
      </c>
    </row>
    <row r="1083" spans="2:10" ht="12.75" customHeight="1">
      <c r="B1083" s="175" t="s">
        <v>390</v>
      </c>
      <c r="C1083" s="133"/>
      <c r="D1083" s="133"/>
      <c r="E1083" s="133"/>
      <c r="F1083" s="133"/>
      <c r="G1083" s="133" t="s">
        <v>451</v>
      </c>
      <c r="H1083" s="173">
        <f>H1089</f>
        <v>3979.3</v>
      </c>
      <c r="I1083" s="173">
        <f>I1089</f>
        <v>3979.3</v>
      </c>
      <c r="J1083" s="173">
        <f>J1089</f>
        <v>3979.3</v>
      </c>
    </row>
    <row r="1084" spans="2:10" ht="27.75" customHeight="1">
      <c r="B1084" s="178" t="s">
        <v>378</v>
      </c>
      <c r="C1084" s="135" t="s">
        <v>377</v>
      </c>
      <c r="D1084" s="135" t="s">
        <v>379</v>
      </c>
      <c r="E1084" s="135"/>
      <c r="F1084" s="135"/>
      <c r="G1084" s="135"/>
      <c r="H1084" s="174">
        <f>H1085</f>
        <v>3979.3</v>
      </c>
      <c r="I1084" s="174">
        <f>I1085</f>
        <v>3979.3</v>
      </c>
      <c r="J1084" s="174">
        <f>J1085</f>
        <v>3979.3</v>
      </c>
    </row>
    <row r="1085" spans="2:10" ht="12.75" customHeight="1">
      <c r="B1085" s="188" t="s">
        <v>393</v>
      </c>
      <c r="C1085" s="135" t="s">
        <v>377</v>
      </c>
      <c r="D1085" s="135" t="s">
        <v>379</v>
      </c>
      <c r="E1085" s="135" t="s">
        <v>394</v>
      </c>
      <c r="F1085" s="135"/>
      <c r="G1085" s="135"/>
      <c r="H1085" s="174">
        <f>H1086</f>
        <v>3979.3</v>
      </c>
      <c r="I1085" s="174">
        <f>I1086</f>
        <v>3979.3</v>
      </c>
      <c r="J1085" s="174">
        <f>J1086</f>
        <v>3979.3</v>
      </c>
    </row>
    <row r="1086" spans="2:10" ht="27.75" customHeight="1">
      <c r="B1086" s="180" t="s">
        <v>733</v>
      </c>
      <c r="C1086" s="135" t="s">
        <v>377</v>
      </c>
      <c r="D1086" s="135" t="s">
        <v>379</v>
      </c>
      <c r="E1086" s="181" t="s">
        <v>734</v>
      </c>
      <c r="F1086" s="135"/>
      <c r="G1086" s="135"/>
      <c r="H1086" s="174">
        <f>H1087</f>
        <v>3979.3</v>
      </c>
      <c r="I1086" s="174">
        <f>I1087</f>
        <v>3979.3</v>
      </c>
      <c r="J1086" s="174">
        <f>J1087</f>
        <v>3979.3</v>
      </c>
    </row>
    <row r="1087" spans="2:10" ht="12.75" customHeight="1">
      <c r="B1087" s="178" t="s">
        <v>477</v>
      </c>
      <c r="C1087" s="135" t="s">
        <v>377</v>
      </c>
      <c r="D1087" s="135" t="s">
        <v>379</v>
      </c>
      <c r="E1087" s="181" t="s">
        <v>734</v>
      </c>
      <c r="F1087" s="135" t="s">
        <v>478</v>
      </c>
      <c r="G1087" s="135"/>
      <c r="H1087" s="174">
        <f>H1088</f>
        <v>3979.3</v>
      </c>
      <c r="I1087" s="174">
        <f>I1088</f>
        <v>3979.3</v>
      </c>
      <c r="J1087" s="174">
        <f>J1088</f>
        <v>3979.3</v>
      </c>
    </row>
    <row r="1088" spans="2:10" ht="12.75" customHeight="1">
      <c r="B1088" s="178" t="s">
        <v>735</v>
      </c>
      <c r="C1088" s="135" t="s">
        <v>377</v>
      </c>
      <c r="D1088" s="135" t="s">
        <v>379</v>
      </c>
      <c r="E1088" s="181" t="s">
        <v>734</v>
      </c>
      <c r="F1088" s="135" t="s">
        <v>736</v>
      </c>
      <c r="G1088" s="135"/>
      <c r="H1088" s="174">
        <f>H1089</f>
        <v>3979.3</v>
      </c>
      <c r="I1088" s="174">
        <f>I1089</f>
        <v>3979.3</v>
      </c>
      <c r="J1088" s="174">
        <f>J1089</f>
        <v>3979.3</v>
      </c>
    </row>
    <row r="1089" spans="2:10" ht="14.25" customHeight="1">
      <c r="B1089" s="178" t="s">
        <v>390</v>
      </c>
      <c r="C1089" s="135" t="s">
        <v>377</v>
      </c>
      <c r="D1089" s="135" t="s">
        <v>379</v>
      </c>
      <c r="E1089" s="181" t="s">
        <v>734</v>
      </c>
      <c r="F1089" s="135" t="s">
        <v>736</v>
      </c>
      <c r="G1089" s="135">
        <v>3</v>
      </c>
      <c r="H1089" s="174">
        <f>'Прил. 7'!I583</f>
        <v>3979.3</v>
      </c>
      <c r="I1089" s="174">
        <f>'Прил. 7'!J583</f>
        <v>3979.3</v>
      </c>
      <c r="J1089" s="174">
        <f>'Прил. 7'!K583</f>
        <v>3979.3</v>
      </c>
    </row>
    <row r="1090" spans="2:10" ht="12.75" customHeight="1">
      <c r="B1090" s="185" t="s">
        <v>380</v>
      </c>
      <c r="C1090" s="135" t="s">
        <v>377</v>
      </c>
      <c r="D1090" s="135" t="s">
        <v>381</v>
      </c>
      <c r="E1090" s="135"/>
      <c r="F1090" s="135"/>
      <c r="G1090" s="135"/>
      <c r="H1090" s="174">
        <f>H1091</f>
        <v>500</v>
      </c>
      <c r="I1090" s="174">
        <f>I1091</f>
        <v>0</v>
      </c>
      <c r="J1090" s="174">
        <f>J1091</f>
        <v>0</v>
      </c>
    </row>
    <row r="1091" spans="2:10" ht="12.75" customHeight="1">
      <c r="B1091" s="188" t="s">
        <v>393</v>
      </c>
      <c r="C1091" s="135" t="s">
        <v>377</v>
      </c>
      <c r="D1091" s="135" t="s">
        <v>381</v>
      </c>
      <c r="E1091" s="135" t="s">
        <v>394</v>
      </c>
      <c r="F1091" s="135"/>
      <c r="G1091" s="135"/>
      <c r="H1091" s="174">
        <f>H1092</f>
        <v>500</v>
      </c>
      <c r="I1091" s="174">
        <f>I1092</f>
        <v>0</v>
      </c>
      <c r="J1091" s="174">
        <f>J1092</f>
        <v>0</v>
      </c>
    </row>
    <row r="1092" spans="2:10" ht="27.75" customHeight="1">
      <c r="B1092" s="178" t="s">
        <v>737</v>
      </c>
      <c r="C1092" s="135" t="s">
        <v>377</v>
      </c>
      <c r="D1092" s="135" t="s">
        <v>381</v>
      </c>
      <c r="E1092" s="181" t="s">
        <v>738</v>
      </c>
      <c r="F1092" s="135"/>
      <c r="G1092" s="135"/>
      <c r="H1092" s="174">
        <f>H1093</f>
        <v>500</v>
      </c>
      <c r="I1092" s="174">
        <f>I1093</f>
        <v>0</v>
      </c>
      <c r="J1092" s="174">
        <f>J1093</f>
        <v>0</v>
      </c>
    </row>
    <row r="1093" spans="2:10" ht="12.75" customHeight="1">
      <c r="B1093" s="178" t="s">
        <v>477</v>
      </c>
      <c r="C1093" s="135" t="s">
        <v>377</v>
      </c>
      <c r="D1093" s="135" t="s">
        <v>381</v>
      </c>
      <c r="E1093" s="181" t="s">
        <v>738</v>
      </c>
      <c r="F1093" s="135" t="s">
        <v>478</v>
      </c>
      <c r="G1093" s="135"/>
      <c r="H1093" s="174">
        <f>H1094</f>
        <v>500</v>
      </c>
      <c r="I1093" s="174">
        <f>I1094</f>
        <v>0</v>
      </c>
      <c r="J1093" s="174">
        <f>J1094</f>
        <v>0</v>
      </c>
    </row>
    <row r="1094" spans="2:10" ht="12.75" customHeight="1">
      <c r="B1094" s="178" t="s">
        <v>735</v>
      </c>
      <c r="C1094" s="135" t="s">
        <v>377</v>
      </c>
      <c r="D1094" s="135" t="s">
        <v>381</v>
      </c>
      <c r="E1094" s="181" t="s">
        <v>738</v>
      </c>
      <c r="F1094" s="135" t="s">
        <v>736</v>
      </c>
      <c r="G1094" s="135"/>
      <c r="H1094" s="174">
        <f>H1095</f>
        <v>500</v>
      </c>
      <c r="I1094" s="174">
        <f>I1095</f>
        <v>0</v>
      </c>
      <c r="J1094" s="174">
        <f>J1095</f>
        <v>0</v>
      </c>
    </row>
    <row r="1095" spans="2:10" ht="14.25" customHeight="1">
      <c r="B1095" s="178" t="s">
        <v>389</v>
      </c>
      <c r="C1095" s="135" t="s">
        <v>377</v>
      </c>
      <c r="D1095" s="135" t="s">
        <v>381</v>
      </c>
      <c r="E1095" s="181" t="s">
        <v>738</v>
      </c>
      <c r="F1095" s="135" t="s">
        <v>736</v>
      </c>
      <c r="G1095" s="135">
        <v>2</v>
      </c>
      <c r="H1095" s="174">
        <f>'Прил. 7'!I589</f>
        <v>500</v>
      </c>
      <c r="I1095" s="174">
        <f>'Прил. 7'!J589</f>
        <v>0</v>
      </c>
      <c r="J1095" s="174">
        <f>'Прил. 7'!K589</f>
        <v>0</v>
      </c>
    </row>
    <row r="1096" spans="2:10" ht="12.75" customHeight="1">
      <c r="B1096" s="307" t="s">
        <v>382</v>
      </c>
      <c r="C1096" s="150">
        <v>9900</v>
      </c>
      <c r="D1096" s="150"/>
      <c r="E1096" s="150"/>
      <c r="F1096" s="150"/>
      <c r="G1096" s="74"/>
      <c r="H1096" s="74">
        <f aca="true" t="shared" si="12" ref="H1096:H1102">H1097</f>
        <v>0</v>
      </c>
      <c r="I1096" s="308">
        <f aca="true" t="shared" si="13" ref="I1096:I1102">I1097</f>
        <v>3041.7</v>
      </c>
      <c r="J1096" s="308">
        <f aca="true" t="shared" si="14" ref="J1096:J1102">J1097</f>
        <v>5884.3</v>
      </c>
    </row>
    <row r="1097" spans="2:10" ht="12.75" customHeight="1">
      <c r="B1097" s="309" t="s">
        <v>389</v>
      </c>
      <c r="C1097" s="150"/>
      <c r="D1097" s="150"/>
      <c r="E1097" s="150"/>
      <c r="F1097" s="150"/>
      <c r="G1097" s="310">
        <v>2</v>
      </c>
      <c r="H1097" s="310">
        <f t="shared" si="12"/>
        <v>0</v>
      </c>
      <c r="I1097" s="311">
        <f t="shared" si="13"/>
        <v>3041.7</v>
      </c>
      <c r="J1097" s="311">
        <f t="shared" si="14"/>
        <v>5884.3</v>
      </c>
    </row>
    <row r="1098" spans="2:10" ht="12.75" customHeight="1">
      <c r="B1098" s="312" t="s">
        <v>382</v>
      </c>
      <c r="C1098" s="151">
        <v>9900</v>
      </c>
      <c r="D1098" s="151">
        <v>9999</v>
      </c>
      <c r="E1098" s="151"/>
      <c r="F1098" s="151"/>
      <c r="G1098" s="310"/>
      <c r="H1098" s="310">
        <f t="shared" si="12"/>
        <v>0</v>
      </c>
      <c r="I1098" s="311">
        <f t="shared" si="13"/>
        <v>3041.7</v>
      </c>
      <c r="J1098" s="311">
        <f t="shared" si="14"/>
        <v>5884.3</v>
      </c>
    </row>
    <row r="1099" spans="2:10" ht="12.75" customHeight="1">
      <c r="B1099" s="313" t="s">
        <v>393</v>
      </c>
      <c r="C1099" s="151">
        <v>9900</v>
      </c>
      <c r="D1099" s="151">
        <v>9999</v>
      </c>
      <c r="E1099" s="135" t="s">
        <v>394</v>
      </c>
      <c r="F1099" s="151"/>
      <c r="G1099" s="310"/>
      <c r="H1099" s="310">
        <f t="shared" si="12"/>
        <v>0</v>
      </c>
      <c r="I1099" s="311">
        <f t="shared" si="13"/>
        <v>3041.7</v>
      </c>
      <c r="J1099" s="311">
        <f t="shared" si="14"/>
        <v>5884.3</v>
      </c>
    </row>
    <row r="1100" spans="2:10" ht="12.75" customHeight="1">
      <c r="B1100" s="312" t="s">
        <v>739</v>
      </c>
      <c r="C1100" s="151">
        <v>9900</v>
      </c>
      <c r="D1100" s="151">
        <v>9999</v>
      </c>
      <c r="E1100" s="135" t="s">
        <v>740</v>
      </c>
      <c r="F1100" s="151"/>
      <c r="G1100" s="310"/>
      <c r="H1100" s="310">
        <f t="shared" si="12"/>
        <v>0</v>
      </c>
      <c r="I1100" s="311">
        <f t="shared" si="13"/>
        <v>3041.7</v>
      </c>
      <c r="J1100" s="311">
        <f t="shared" si="14"/>
        <v>5884.3</v>
      </c>
    </row>
    <row r="1101" spans="2:10" ht="12.75" customHeight="1">
      <c r="B1101" s="313" t="s">
        <v>409</v>
      </c>
      <c r="C1101" s="151">
        <v>9900</v>
      </c>
      <c r="D1101" s="151">
        <v>9999</v>
      </c>
      <c r="E1101" s="135" t="s">
        <v>740</v>
      </c>
      <c r="F1101" s="151">
        <v>800</v>
      </c>
      <c r="G1101" s="310"/>
      <c r="H1101" s="310">
        <f t="shared" si="12"/>
        <v>0</v>
      </c>
      <c r="I1101" s="311">
        <f t="shared" si="13"/>
        <v>3041.7</v>
      </c>
      <c r="J1101" s="311">
        <f t="shared" si="14"/>
        <v>5884.3</v>
      </c>
    </row>
    <row r="1102" spans="2:10" ht="12.75" customHeight="1">
      <c r="B1102" s="313" t="s">
        <v>426</v>
      </c>
      <c r="C1102" s="151">
        <v>9900</v>
      </c>
      <c r="D1102" s="151">
        <v>9999</v>
      </c>
      <c r="E1102" s="135" t="s">
        <v>740</v>
      </c>
      <c r="F1102" s="151">
        <v>870</v>
      </c>
      <c r="G1102" s="310"/>
      <c r="H1102" s="310">
        <f t="shared" si="12"/>
        <v>0</v>
      </c>
      <c r="I1102" s="311">
        <f t="shared" si="13"/>
        <v>3041.7</v>
      </c>
      <c r="J1102" s="311">
        <f t="shared" si="14"/>
        <v>5884.3</v>
      </c>
    </row>
    <row r="1103" spans="2:10" ht="12.75" customHeight="1">
      <c r="B1103" s="184" t="s">
        <v>389</v>
      </c>
      <c r="C1103" s="151">
        <v>9900</v>
      </c>
      <c r="D1103" s="151">
        <v>9999</v>
      </c>
      <c r="E1103" s="135" t="s">
        <v>740</v>
      </c>
      <c r="F1103" s="151">
        <v>870</v>
      </c>
      <c r="G1103" s="310">
        <v>2</v>
      </c>
      <c r="H1103" s="310">
        <f>'Прил. 7'!I597</f>
        <v>0</v>
      </c>
      <c r="I1103" s="311">
        <f>'Прил. 7'!J597</f>
        <v>3041.7</v>
      </c>
      <c r="J1103" s="311">
        <f>'Прил. 7'!K597</f>
        <v>5884.3</v>
      </c>
    </row>
    <row r="1104" ht="12.75" customHeight="1">
      <c r="E1104" s="314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55" r:id="rId1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094"/>
  <sheetViews>
    <sheetView tabSelected="1" zoomScale="85" zoomScaleNormal="85" zoomScalePageLayoutView="0" workbookViewId="0" topLeftCell="A1">
      <selection activeCell="L14" sqref="L14:N1091"/>
    </sheetView>
  </sheetViews>
  <sheetFormatPr defaultColWidth="6.875" defaultRowHeight="12.75"/>
  <cols>
    <col min="1" max="1" width="6.875" style="315" customWidth="1"/>
    <col min="2" max="2" width="107.375" style="316" customWidth="1"/>
    <col min="3" max="3" width="5.375" style="317" customWidth="1"/>
    <col min="4" max="4" width="9.875" style="318" customWidth="1"/>
    <col min="5" max="5" width="6.375" style="318" customWidth="1"/>
    <col min="6" max="6" width="18.875" style="318" customWidth="1"/>
    <col min="7" max="7" width="4.875" style="318" customWidth="1"/>
    <col min="8" max="8" width="2.375" style="318" customWidth="1"/>
    <col min="9" max="9" width="10.875" style="319" customWidth="1"/>
    <col min="10" max="10" width="10.375" style="319" customWidth="1"/>
    <col min="11" max="11" width="11.375" style="319" customWidth="1"/>
    <col min="12" max="12" width="11.75390625" style="320" customWidth="1"/>
    <col min="13" max="13" width="8.875" style="320" customWidth="1"/>
    <col min="14" max="14" width="10.125" style="320" customWidth="1"/>
    <col min="15" max="15" width="8.875" style="320" customWidth="1"/>
    <col min="16" max="16" width="8.625" style="321" customWidth="1"/>
    <col min="17" max="17" width="9.875" style="321" customWidth="1"/>
    <col min="18" max="18" width="6.875" style="321" customWidth="1"/>
    <col min="19" max="19" width="11.875" style="321" customWidth="1"/>
    <col min="20" max="31" width="6.875" style="321" customWidth="1"/>
    <col min="32" max="66" width="6.875" style="322" customWidth="1"/>
    <col min="67" max="16384" width="6.875" style="323" customWidth="1"/>
  </cols>
  <sheetData>
    <row r="1" spans="2:11" ht="12.75" customHeight="1">
      <c r="B1" s="523" t="s">
        <v>741</v>
      </c>
      <c r="C1" s="523"/>
      <c r="D1" s="523"/>
      <c r="E1" s="523"/>
      <c r="F1" s="523"/>
      <c r="G1" s="523"/>
      <c r="H1" s="523"/>
      <c r="I1" s="523"/>
      <c r="J1" s="523"/>
      <c r="K1" s="523"/>
    </row>
    <row r="2" spans="2:11" ht="12.75" customHeight="1">
      <c r="B2" s="521" t="s">
        <v>1</v>
      </c>
      <c r="C2" s="521"/>
      <c r="D2" s="521"/>
      <c r="E2" s="521"/>
      <c r="F2" s="521"/>
      <c r="G2" s="521"/>
      <c r="H2" s="521"/>
      <c r="I2" s="521"/>
      <c r="J2" s="521"/>
      <c r="K2" s="521"/>
    </row>
    <row r="3" spans="2:11" ht="12.75" customHeight="1">
      <c r="B3" s="521" t="s">
        <v>2</v>
      </c>
      <c r="C3" s="521"/>
      <c r="D3" s="521"/>
      <c r="E3" s="521"/>
      <c r="F3" s="521"/>
      <c r="G3" s="521"/>
      <c r="H3" s="521"/>
      <c r="I3" s="521"/>
      <c r="J3" s="521"/>
      <c r="K3" s="521"/>
    </row>
    <row r="4" spans="2:11" ht="12.75" customHeight="1">
      <c r="B4" s="522" t="s">
        <v>291</v>
      </c>
      <c r="C4" s="522"/>
      <c r="D4" s="522"/>
      <c r="E4" s="522"/>
      <c r="F4" s="522"/>
      <c r="G4" s="522"/>
      <c r="H4" s="522"/>
      <c r="I4" s="522"/>
      <c r="J4" s="522"/>
      <c r="K4" s="522"/>
    </row>
    <row r="5" spans="2:11" ht="12.75" customHeight="1">
      <c r="B5" s="324"/>
      <c r="C5" s="325"/>
      <c r="D5" s="326"/>
      <c r="E5" s="326"/>
      <c r="F5" s="326"/>
      <c r="G5" s="327"/>
      <c r="H5" s="327"/>
      <c r="I5" s="327"/>
      <c r="J5" s="327"/>
      <c r="K5" s="327"/>
    </row>
    <row r="6" spans="2:11" ht="12.75" customHeight="1">
      <c r="B6" s="324"/>
      <c r="C6" s="325"/>
      <c r="D6" s="326"/>
      <c r="E6" s="326"/>
      <c r="F6" s="326"/>
      <c r="G6" s="548" t="s">
        <v>742</v>
      </c>
      <c r="H6" s="548"/>
      <c r="I6" s="548"/>
      <c r="J6" s="548"/>
      <c r="K6" s="548"/>
    </row>
    <row r="7" spans="2:11" ht="12.75" customHeight="1">
      <c r="B7" s="549" t="s">
        <v>50</v>
      </c>
      <c r="C7" s="549"/>
      <c r="D7" s="549"/>
      <c r="E7" s="549"/>
      <c r="F7" s="549"/>
      <c r="G7" s="549"/>
      <c r="H7" s="549"/>
      <c r="I7" s="549"/>
      <c r="J7" s="549"/>
      <c r="K7" s="549"/>
    </row>
    <row r="8" spans="2:11" ht="12.75" customHeight="1">
      <c r="B8" s="549" t="s">
        <v>5</v>
      </c>
      <c r="C8" s="549"/>
      <c r="D8" s="549"/>
      <c r="E8" s="549"/>
      <c r="F8" s="549"/>
      <c r="G8" s="549"/>
      <c r="H8" s="549"/>
      <c r="I8" s="549"/>
      <c r="J8" s="549"/>
      <c r="K8" s="549"/>
    </row>
    <row r="9" spans="2:11" ht="12.75" customHeight="1">
      <c r="B9" s="522" t="s">
        <v>6</v>
      </c>
      <c r="C9" s="522"/>
      <c r="D9" s="522"/>
      <c r="E9" s="522"/>
      <c r="F9" s="522"/>
      <c r="G9" s="522"/>
      <c r="H9" s="522"/>
      <c r="I9" s="522"/>
      <c r="J9" s="522"/>
      <c r="K9" s="522"/>
    </row>
    <row r="10" spans="2:9" ht="12.75" customHeight="1">
      <c r="B10" s="328"/>
      <c r="C10" s="329"/>
      <c r="D10" s="330"/>
      <c r="E10" s="330"/>
      <c r="F10" s="330"/>
      <c r="G10" s="330"/>
      <c r="H10" s="330"/>
      <c r="I10" s="331"/>
    </row>
    <row r="11" spans="2:9" ht="12.75" customHeight="1">
      <c r="B11" s="550" t="s">
        <v>743</v>
      </c>
      <c r="C11" s="550"/>
      <c r="D11" s="550"/>
      <c r="E11" s="550"/>
      <c r="F11" s="550"/>
      <c r="G11" s="550"/>
      <c r="H11" s="550"/>
      <c r="I11" s="550"/>
    </row>
    <row r="12" spans="2:11" ht="12.75" customHeight="1">
      <c r="B12" s="315"/>
      <c r="C12" s="315"/>
      <c r="K12" s="332" t="s">
        <v>295</v>
      </c>
    </row>
    <row r="13" spans="2:11" ht="36" customHeight="1">
      <c r="B13" s="333" t="s">
        <v>296</v>
      </c>
      <c r="C13" s="199" t="s">
        <v>744</v>
      </c>
      <c r="D13" s="238" t="s">
        <v>297</v>
      </c>
      <c r="E13" s="238" t="s">
        <v>298</v>
      </c>
      <c r="F13" s="238" t="s">
        <v>385</v>
      </c>
      <c r="G13" s="238" t="s">
        <v>386</v>
      </c>
      <c r="H13" s="334" t="s">
        <v>387</v>
      </c>
      <c r="I13" s="335" t="s">
        <v>12</v>
      </c>
      <c r="J13" s="336" t="s">
        <v>13</v>
      </c>
      <c r="K13" s="336" t="s">
        <v>14</v>
      </c>
    </row>
    <row r="14" spans="2:12" ht="14.25" customHeight="1">
      <c r="B14" s="337" t="s">
        <v>299</v>
      </c>
      <c r="C14" s="338"/>
      <c r="D14" s="339"/>
      <c r="E14" s="339"/>
      <c r="F14" s="339"/>
      <c r="G14" s="339"/>
      <c r="H14" s="339"/>
      <c r="I14" s="340">
        <f>I20+I86+I463+I598+I642+I745+I993+I626</f>
        <v>314219.30000000005</v>
      </c>
      <c r="J14" s="340">
        <f>J20+J86+J463+J598+J642+J745+J993+J626</f>
        <v>253720.80000000002</v>
      </c>
      <c r="K14" s="340">
        <f>K20+K86+K463+K598+K642+K745+K993+K626</f>
        <v>253406.10000000003</v>
      </c>
      <c r="L14" s="341"/>
    </row>
    <row r="15" spans="2:11" ht="12.75" customHeight="1" hidden="1">
      <c r="B15" s="337" t="s">
        <v>745</v>
      </c>
      <c r="C15" s="338"/>
      <c r="D15" s="339"/>
      <c r="E15" s="339"/>
      <c r="F15" s="339"/>
      <c r="G15" s="339"/>
      <c r="H15" s="339">
        <v>1</v>
      </c>
      <c r="I15" s="340">
        <f>I87+I464+I599+I643+I746+I995</f>
        <v>0</v>
      </c>
      <c r="J15" s="340">
        <f>J87+J464+J599+J643+J746+J995</f>
        <v>0</v>
      </c>
      <c r="K15" s="340">
        <f>K87+K464+K599+K643+K746+K995</f>
        <v>0</v>
      </c>
    </row>
    <row r="16" spans="2:11" ht="12.75" customHeight="1">
      <c r="B16" s="337" t="s">
        <v>389</v>
      </c>
      <c r="C16" s="338"/>
      <c r="D16" s="339"/>
      <c r="E16" s="339"/>
      <c r="F16" s="339"/>
      <c r="G16" s="339"/>
      <c r="H16" s="339">
        <v>2</v>
      </c>
      <c r="I16" s="340">
        <f>I21+I88+I465+I600+I644+I747+I996+I628</f>
        <v>145861.3</v>
      </c>
      <c r="J16" s="340">
        <f>J21+J88+J465+J600+J644+J747+J996+J628</f>
        <v>125500</v>
      </c>
      <c r="K16" s="340">
        <f>K21+K88+K465+K600+K644+K747+K996+K628</f>
        <v>121495.50000000001</v>
      </c>
    </row>
    <row r="17" spans="2:11" ht="12.75" customHeight="1">
      <c r="B17" s="337" t="s">
        <v>390</v>
      </c>
      <c r="C17" s="338"/>
      <c r="D17" s="339"/>
      <c r="E17" s="339"/>
      <c r="F17" s="339"/>
      <c r="G17" s="339"/>
      <c r="H17" s="339">
        <v>3</v>
      </c>
      <c r="I17" s="340">
        <f>I22+I89+I466+I601+I645+I748+I997</f>
        <v>155145.80000000002</v>
      </c>
      <c r="J17" s="340">
        <f>J22+J89+J466+J601+J645+J748+J997</f>
        <v>114188.49999999999</v>
      </c>
      <c r="K17" s="340">
        <f>K22+K89+K466+K601+K645+K748+K997</f>
        <v>120024.69999999998</v>
      </c>
    </row>
    <row r="18" spans="2:11" ht="12.75" customHeight="1">
      <c r="B18" s="337" t="s">
        <v>391</v>
      </c>
      <c r="C18" s="338"/>
      <c r="D18" s="339"/>
      <c r="E18" s="339"/>
      <c r="F18" s="339"/>
      <c r="G18" s="339"/>
      <c r="H18" s="339">
        <v>4</v>
      </c>
      <c r="I18" s="340">
        <f>I23+I90+I467+I602+I646+I749+I998</f>
        <v>13212.2</v>
      </c>
      <c r="J18" s="340">
        <f>J23+J90+J467+J602+J646+J749+J998</f>
        <v>14032.3</v>
      </c>
      <c r="K18" s="340">
        <f>K23+K90+K467+K602+K646+K749+K998</f>
        <v>11885.9</v>
      </c>
    </row>
    <row r="19" spans="2:11" ht="12.75" customHeight="1" hidden="1">
      <c r="B19" s="342" t="s">
        <v>392</v>
      </c>
      <c r="C19" s="338"/>
      <c r="D19" s="339"/>
      <c r="E19" s="339"/>
      <c r="F19" s="339"/>
      <c r="G19" s="339"/>
      <c r="H19" s="339">
        <v>6</v>
      </c>
      <c r="I19" s="340">
        <f>I91+I468+I603+I647+I750+I999</f>
        <v>0</v>
      </c>
      <c r="J19" s="340">
        <f>J91+J468+J603+J647+J750+J999</f>
        <v>0</v>
      </c>
      <c r="K19" s="340">
        <f>K91+K468+K603+K647+K750+K999</f>
        <v>0</v>
      </c>
    </row>
    <row r="20" spans="2:12" ht="27.75" customHeight="1">
      <c r="B20" s="343" t="s">
        <v>746</v>
      </c>
      <c r="C20" s="344">
        <v>163</v>
      </c>
      <c r="D20" s="339"/>
      <c r="E20" s="339"/>
      <c r="F20" s="339"/>
      <c r="G20" s="339"/>
      <c r="H20" s="339"/>
      <c r="I20" s="340">
        <f>I24+I76+I63+I56</f>
        <v>7480.6</v>
      </c>
      <c r="J20" s="340">
        <f>J24+J76+J63+J56</f>
        <v>6299</v>
      </c>
      <c r="K20" s="340">
        <f>K24+K76+K63+K56</f>
        <v>6473.4</v>
      </c>
      <c r="L20" s="341"/>
    </row>
    <row r="21" spans="2:11" ht="12.75" customHeight="1">
      <c r="B21" s="203" t="s">
        <v>389</v>
      </c>
      <c r="C21" s="345"/>
      <c r="D21" s="238"/>
      <c r="E21" s="238"/>
      <c r="F21" s="238"/>
      <c r="G21" s="238"/>
      <c r="H21" s="238">
        <v>2</v>
      </c>
      <c r="I21" s="197">
        <f>I30+I33+I36+I52+I45+I75+I69+I62+I55+I48</f>
        <v>5434.299999999999</v>
      </c>
      <c r="J21" s="197">
        <f>J30+J33+J36+J52+J45+J75+J69+J62</f>
        <v>2206.5</v>
      </c>
      <c r="K21" s="197">
        <f>K30+K33+K36+K52+K45+K75+K69+K62</f>
        <v>2380.9</v>
      </c>
    </row>
    <row r="22" spans="2:11" ht="12.75" customHeight="1">
      <c r="B22" s="203" t="s">
        <v>390</v>
      </c>
      <c r="C22" s="345"/>
      <c r="D22" s="238"/>
      <c r="E22" s="238"/>
      <c r="F22" s="238"/>
      <c r="G22" s="238"/>
      <c r="H22" s="238">
        <v>3</v>
      </c>
      <c r="I22" s="197">
        <f>I81+I85+I40</f>
        <v>2046.3</v>
      </c>
      <c r="J22" s="197">
        <f>J81+J85+J40</f>
        <v>4092.5</v>
      </c>
      <c r="K22" s="197">
        <f>K81+K85+K40</f>
        <v>4092.5</v>
      </c>
    </row>
    <row r="23" spans="2:11" ht="12.75" customHeight="1" hidden="1">
      <c r="B23" s="203" t="s">
        <v>391</v>
      </c>
      <c r="C23" s="345"/>
      <c r="D23" s="238"/>
      <c r="E23" s="238"/>
      <c r="F23" s="238"/>
      <c r="G23" s="238"/>
      <c r="H23" s="238">
        <v>4</v>
      </c>
      <c r="I23" s="197"/>
      <c r="J23" s="197"/>
      <c r="K23" s="197"/>
    </row>
    <row r="24" spans="2:11" ht="12.75" customHeight="1">
      <c r="B24" s="342" t="s">
        <v>300</v>
      </c>
      <c r="C24" s="346"/>
      <c r="D24" s="217" t="s">
        <v>301</v>
      </c>
      <c r="E24" s="217"/>
      <c r="F24" s="217"/>
      <c r="G24" s="217"/>
      <c r="H24" s="217"/>
      <c r="I24" s="340">
        <f>I25+I41</f>
        <v>3266.2</v>
      </c>
      <c r="J24" s="340">
        <f>J25+J41</f>
        <v>2180.9</v>
      </c>
      <c r="K24" s="340">
        <f>K25+K41</f>
        <v>2380.9</v>
      </c>
    </row>
    <row r="25" spans="2:11" ht="26.25" customHeight="1">
      <c r="B25" s="194" t="s">
        <v>306</v>
      </c>
      <c r="C25" s="347"/>
      <c r="D25" s="195" t="s">
        <v>301</v>
      </c>
      <c r="E25" s="195" t="s">
        <v>307</v>
      </c>
      <c r="F25" s="217"/>
      <c r="G25" s="217"/>
      <c r="H25" s="217"/>
      <c r="I25" s="340">
        <f>I26+I37</f>
        <v>2288.5</v>
      </c>
      <c r="J25" s="340">
        <f>J26</f>
        <v>2015.9</v>
      </c>
      <c r="K25" s="340">
        <f>K26</f>
        <v>2215.9</v>
      </c>
    </row>
    <row r="26" spans="2:16" ht="12.75" customHeight="1">
      <c r="B26" s="198" t="s">
        <v>393</v>
      </c>
      <c r="C26" s="348"/>
      <c r="D26" s="196" t="s">
        <v>301</v>
      </c>
      <c r="E26" s="196" t="s">
        <v>307</v>
      </c>
      <c r="F26" s="196" t="s">
        <v>394</v>
      </c>
      <c r="G26" s="196"/>
      <c r="H26" s="238"/>
      <c r="I26" s="197">
        <f>I27</f>
        <v>2288.5</v>
      </c>
      <c r="J26" s="197">
        <f>J27</f>
        <v>2015.9</v>
      </c>
      <c r="K26" s="197">
        <f>K27</f>
        <v>2215.9</v>
      </c>
      <c r="P26" s="320"/>
    </row>
    <row r="27" spans="2:11" ht="14.25" customHeight="1">
      <c r="B27" s="200" t="s">
        <v>419</v>
      </c>
      <c r="C27" s="348"/>
      <c r="D27" s="196" t="s">
        <v>301</v>
      </c>
      <c r="E27" s="196" t="s">
        <v>307</v>
      </c>
      <c r="F27" s="201" t="s">
        <v>420</v>
      </c>
      <c r="G27" s="196"/>
      <c r="H27" s="238"/>
      <c r="I27" s="197">
        <f>I28+I31+I34</f>
        <v>2288.5</v>
      </c>
      <c r="J27" s="197">
        <f>J28+J31+J34</f>
        <v>2015.9</v>
      </c>
      <c r="K27" s="197">
        <f>K28+K31+K34</f>
        <v>2215.9</v>
      </c>
    </row>
    <row r="28" spans="2:11" ht="41.25" customHeight="1">
      <c r="B28" s="202" t="s">
        <v>397</v>
      </c>
      <c r="C28" s="348"/>
      <c r="D28" s="196" t="s">
        <v>301</v>
      </c>
      <c r="E28" s="196" t="s">
        <v>307</v>
      </c>
      <c r="F28" s="201" t="s">
        <v>420</v>
      </c>
      <c r="G28" s="196" t="s">
        <v>398</v>
      </c>
      <c r="H28" s="238"/>
      <c r="I28" s="197">
        <f>I29</f>
        <v>2116.5</v>
      </c>
      <c r="J28" s="197">
        <f>J29</f>
        <v>1985.9</v>
      </c>
      <c r="K28" s="197">
        <f>K29</f>
        <v>2185.9</v>
      </c>
    </row>
    <row r="29" spans="2:11" ht="12.75" customHeight="1">
      <c r="B29" s="198" t="s">
        <v>399</v>
      </c>
      <c r="C29" s="348"/>
      <c r="D29" s="196" t="s">
        <v>301</v>
      </c>
      <c r="E29" s="196" t="s">
        <v>307</v>
      </c>
      <c r="F29" s="201" t="s">
        <v>420</v>
      </c>
      <c r="G29" s="196" t="s">
        <v>400</v>
      </c>
      <c r="H29" s="238"/>
      <c r="I29" s="197">
        <f>I30</f>
        <v>2116.5</v>
      </c>
      <c r="J29" s="197">
        <f>J30</f>
        <v>1985.9</v>
      </c>
      <c r="K29" s="197">
        <f>K30</f>
        <v>2185.9</v>
      </c>
    </row>
    <row r="30" spans="2:11" ht="14.25" customHeight="1">
      <c r="B30" s="198" t="s">
        <v>389</v>
      </c>
      <c r="C30" s="348"/>
      <c r="D30" s="196" t="s">
        <v>301</v>
      </c>
      <c r="E30" s="196" t="s">
        <v>307</v>
      </c>
      <c r="F30" s="201" t="s">
        <v>420</v>
      </c>
      <c r="G30" s="196" t="s">
        <v>400</v>
      </c>
      <c r="H30" s="238">
        <v>2</v>
      </c>
      <c r="I30" s="197">
        <v>2116.5</v>
      </c>
      <c r="J30" s="197">
        <v>1985.9</v>
      </c>
      <c r="K30" s="197">
        <v>2185.9</v>
      </c>
    </row>
    <row r="31" spans="2:11" ht="14.25" customHeight="1">
      <c r="B31" s="203" t="s">
        <v>405</v>
      </c>
      <c r="C31" s="348"/>
      <c r="D31" s="196" t="s">
        <v>301</v>
      </c>
      <c r="E31" s="196" t="s">
        <v>307</v>
      </c>
      <c r="F31" s="201" t="s">
        <v>420</v>
      </c>
      <c r="G31" s="196" t="s">
        <v>406</v>
      </c>
      <c r="H31" s="238"/>
      <c r="I31" s="197">
        <f>I32</f>
        <v>163.8</v>
      </c>
      <c r="J31" s="197">
        <f>J32</f>
        <v>30</v>
      </c>
      <c r="K31" s="197">
        <f>K32</f>
        <v>30</v>
      </c>
    </row>
    <row r="32" spans="2:11" ht="14.25" customHeight="1">
      <c r="B32" s="203" t="s">
        <v>407</v>
      </c>
      <c r="C32" s="348"/>
      <c r="D32" s="196" t="s">
        <v>301</v>
      </c>
      <c r="E32" s="196" t="s">
        <v>307</v>
      </c>
      <c r="F32" s="201" t="s">
        <v>420</v>
      </c>
      <c r="G32" s="196" t="s">
        <v>408</v>
      </c>
      <c r="H32" s="238"/>
      <c r="I32" s="197">
        <f>I33</f>
        <v>163.8</v>
      </c>
      <c r="J32" s="197">
        <f>J33</f>
        <v>30</v>
      </c>
      <c r="K32" s="197">
        <f>K33</f>
        <v>30</v>
      </c>
    </row>
    <row r="33" spans="2:11" ht="14.25" customHeight="1">
      <c r="B33" s="198" t="s">
        <v>389</v>
      </c>
      <c r="C33" s="348"/>
      <c r="D33" s="196" t="s">
        <v>301</v>
      </c>
      <c r="E33" s="196" t="s">
        <v>307</v>
      </c>
      <c r="F33" s="201" t="s">
        <v>420</v>
      </c>
      <c r="G33" s="196" t="s">
        <v>408</v>
      </c>
      <c r="H33" s="238">
        <v>2</v>
      </c>
      <c r="I33" s="197">
        <v>163.8</v>
      </c>
      <c r="J33" s="197">
        <v>30</v>
      </c>
      <c r="K33" s="197">
        <v>30</v>
      </c>
    </row>
    <row r="34" spans="2:11" ht="14.25" customHeight="1">
      <c r="B34" s="204" t="s">
        <v>409</v>
      </c>
      <c r="C34" s="348"/>
      <c r="D34" s="196" t="s">
        <v>301</v>
      </c>
      <c r="E34" s="196" t="s">
        <v>307</v>
      </c>
      <c r="F34" s="201" t="s">
        <v>420</v>
      </c>
      <c r="G34" s="349">
        <v>800</v>
      </c>
      <c r="H34" s="238"/>
      <c r="I34" s="197">
        <f>I35</f>
        <v>8.2</v>
      </c>
      <c r="J34" s="197">
        <f>J35</f>
        <v>0</v>
      </c>
      <c r="K34" s="197">
        <f>K35</f>
        <v>0</v>
      </c>
    </row>
    <row r="35" spans="2:11" ht="14.25" customHeight="1">
      <c r="B35" s="204" t="s">
        <v>411</v>
      </c>
      <c r="C35" s="348"/>
      <c r="D35" s="196" t="s">
        <v>301</v>
      </c>
      <c r="E35" s="196" t="s">
        <v>307</v>
      </c>
      <c r="F35" s="201" t="s">
        <v>420</v>
      </c>
      <c r="G35" s="349">
        <v>850</v>
      </c>
      <c r="H35" s="238"/>
      <c r="I35" s="197">
        <f>I36</f>
        <v>8.2</v>
      </c>
      <c r="J35" s="197">
        <f>J36</f>
        <v>0</v>
      </c>
      <c r="K35" s="197">
        <f>K36</f>
        <v>0</v>
      </c>
    </row>
    <row r="36" spans="2:11" ht="14.25" customHeight="1">
      <c r="B36" s="204" t="s">
        <v>389</v>
      </c>
      <c r="C36" s="346"/>
      <c r="D36" s="196" t="s">
        <v>301</v>
      </c>
      <c r="E36" s="196" t="s">
        <v>307</v>
      </c>
      <c r="F36" s="201" t="s">
        <v>420</v>
      </c>
      <c r="G36" s="349">
        <v>850</v>
      </c>
      <c r="H36" s="196" t="s">
        <v>413</v>
      </c>
      <c r="I36" s="197">
        <v>8.2</v>
      </c>
      <c r="J36" s="197"/>
      <c r="K36" s="197"/>
    </row>
    <row r="37" spans="2:11" ht="39.75" customHeight="1" hidden="1">
      <c r="B37" s="350" t="s">
        <v>401</v>
      </c>
      <c r="C37" s="351"/>
      <c r="D37" s="196" t="s">
        <v>301</v>
      </c>
      <c r="E37" s="196" t="s">
        <v>307</v>
      </c>
      <c r="F37" s="201" t="s">
        <v>402</v>
      </c>
      <c r="G37" s="196"/>
      <c r="H37" s="196"/>
      <c r="I37" s="197">
        <f>I38</f>
        <v>0</v>
      </c>
      <c r="J37" s="197">
        <f>J38</f>
        <v>0</v>
      </c>
      <c r="K37" s="197">
        <f>K38</f>
        <v>0</v>
      </c>
    </row>
    <row r="38" spans="2:11" ht="41.25" customHeight="1" hidden="1">
      <c r="B38" s="352" t="s">
        <v>397</v>
      </c>
      <c r="C38" s="351"/>
      <c r="D38" s="196" t="s">
        <v>301</v>
      </c>
      <c r="E38" s="196" t="s">
        <v>307</v>
      </c>
      <c r="F38" s="201" t="s">
        <v>402</v>
      </c>
      <c r="G38" s="196" t="s">
        <v>398</v>
      </c>
      <c r="H38" s="196"/>
      <c r="I38" s="197">
        <f>I39</f>
        <v>0</v>
      </c>
      <c r="J38" s="197">
        <f>J39</f>
        <v>0</v>
      </c>
      <c r="K38" s="197">
        <f>K39</f>
        <v>0</v>
      </c>
    </row>
    <row r="39" spans="2:11" ht="14.25" customHeight="1" hidden="1">
      <c r="B39" s="198" t="s">
        <v>399</v>
      </c>
      <c r="C39" s="351"/>
      <c r="D39" s="196" t="s">
        <v>301</v>
      </c>
      <c r="E39" s="196" t="s">
        <v>307</v>
      </c>
      <c r="F39" s="201" t="s">
        <v>402</v>
      </c>
      <c r="G39" s="196" t="s">
        <v>400</v>
      </c>
      <c r="H39" s="196"/>
      <c r="I39" s="197">
        <f>I40</f>
        <v>0</v>
      </c>
      <c r="J39" s="197">
        <f>J40</f>
        <v>0</v>
      </c>
      <c r="K39" s="197">
        <f>K40</f>
        <v>0</v>
      </c>
    </row>
    <row r="40" spans="2:11" ht="14.25" customHeight="1" hidden="1">
      <c r="B40" s="198" t="s">
        <v>390</v>
      </c>
      <c r="C40" s="351"/>
      <c r="D40" s="196" t="s">
        <v>301</v>
      </c>
      <c r="E40" s="196" t="s">
        <v>307</v>
      </c>
      <c r="F40" s="201" t="s">
        <v>402</v>
      </c>
      <c r="G40" s="196" t="s">
        <v>400</v>
      </c>
      <c r="H40" s="196">
        <v>3</v>
      </c>
      <c r="I40" s="197"/>
      <c r="J40" s="197"/>
      <c r="K40" s="197"/>
    </row>
    <row r="41" spans="2:11" ht="14.25" customHeight="1">
      <c r="B41" s="353" t="s">
        <v>314</v>
      </c>
      <c r="C41" s="347"/>
      <c r="D41" s="195" t="s">
        <v>301</v>
      </c>
      <c r="E41" s="195" t="s">
        <v>315</v>
      </c>
      <c r="F41" s="201"/>
      <c r="G41" s="349"/>
      <c r="H41" s="196"/>
      <c r="I41" s="197">
        <f>I45+I52+I55+I48</f>
        <v>977.7</v>
      </c>
      <c r="J41" s="197">
        <f>J45+J52</f>
        <v>165</v>
      </c>
      <c r="K41" s="197">
        <f>K45+K52</f>
        <v>165</v>
      </c>
    </row>
    <row r="42" spans="2:11" ht="27.75" customHeight="1">
      <c r="B42" s="202" t="s">
        <v>460</v>
      </c>
      <c r="C42" s="348"/>
      <c r="D42" s="196" t="s">
        <v>301</v>
      </c>
      <c r="E42" s="196" t="s">
        <v>315</v>
      </c>
      <c r="F42" s="201" t="s">
        <v>461</v>
      </c>
      <c r="G42" s="349"/>
      <c r="H42" s="196"/>
      <c r="I42" s="197">
        <f>I43</f>
        <v>335.2</v>
      </c>
      <c r="J42" s="197">
        <f>J43</f>
        <v>115</v>
      </c>
      <c r="K42" s="197">
        <f>K43</f>
        <v>115</v>
      </c>
    </row>
    <row r="43" spans="2:11" ht="14.25" customHeight="1">
      <c r="B43" s="203" t="s">
        <v>405</v>
      </c>
      <c r="C43" s="354"/>
      <c r="D43" s="196" t="s">
        <v>301</v>
      </c>
      <c r="E43" s="196" t="s">
        <v>315</v>
      </c>
      <c r="F43" s="201" t="s">
        <v>461</v>
      </c>
      <c r="G43" s="238">
        <v>200</v>
      </c>
      <c r="H43" s="238"/>
      <c r="I43" s="197">
        <f>I44</f>
        <v>335.2</v>
      </c>
      <c r="J43" s="197">
        <f>J44</f>
        <v>115</v>
      </c>
      <c r="K43" s="197">
        <f>K44</f>
        <v>115</v>
      </c>
    </row>
    <row r="44" spans="2:11" ht="14.25" customHeight="1">
      <c r="B44" s="203" t="s">
        <v>407</v>
      </c>
      <c r="C44" s="348"/>
      <c r="D44" s="196" t="s">
        <v>301</v>
      </c>
      <c r="E44" s="196" t="s">
        <v>315</v>
      </c>
      <c r="F44" s="201" t="s">
        <v>461</v>
      </c>
      <c r="G44" s="238">
        <v>240</v>
      </c>
      <c r="H44" s="238"/>
      <c r="I44" s="197">
        <f>I45</f>
        <v>335.2</v>
      </c>
      <c r="J44" s="197">
        <f>J45</f>
        <v>115</v>
      </c>
      <c r="K44" s="197">
        <f>K45</f>
        <v>115</v>
      </c>
    </row>
    <row r="45" spans="2:11" ht="14.25" customHeight="1">
      <c r="B45" s="198" t="s">
        <v>389</v>
      </c>
      <c r="C45" s="348"/>
      <c r="D45" s="196" t="s">
        <v>301</v>
      </c>
      <c r="E45" s="196" t="s">
        <v>315</v>
      </c>
      <c r="F45" s="201" t="s">
        <v>461</v>
      </c>
      <c r="G45" s="238">
        <v>240</v>
      </c>
      <c r="H45" s="238">
        <v>2</v>
      </c>
      <c r="I45" s="197">
        <v>335.2</v>
      </c>
      <c r="J45" s="197">
        <v>115</v>
      </c>
      <c r="K45" s="197">
        <v>115</v>
      </c>
    </row>
    <row r="46" spans="2:11" ht="14.25" customHeight="1">
      <c r="B46" s="204" t="s">
        <v>409</v>
      </c>
      <c r="C46" s="348"/>
      <c r="D46" s="196" t="s">
        <v>301</v>
      </c>
      <c r="E46" s="196" t="s">
        <v>315</v>
      </c>
      <c r="F46" s="201" t="s">
        <v>461</v>
      </c>
      <c r="G46" s="349">
        <v>800</v>
      </c>
      <c r="H46" s="238"/>
      <c r="I46" s="197">
        <f>I47</f>
        <v>410</v>
      </c>
      <c r="J46" s="197">
        <f>J47</f>
        <v>0</v>
      </c>
      <c r="K46" s="197">
        <f>K47</f>
        <v>0</v>
      </c>
    </row>
    <row r="47" spans="2:11" ht="14.25" customHeight="1">
      <c r="B47" s="204" t="s">
        <v>411</v>
      </c>
      <c r="C47" s="348"/>
      <c r="D47" s="196" t="s">
        <v>301</v>
      </c>
      <c r="E47" s="196" t="s">
        <v>315</v>
      </c>
      <c r="F47" s="201" t="s">
        <v>461</v>
      </c>
      <c r="G47" s="349">
        <v>850</v>
      </c>
      <c r="H47" s="238"/>
      <c r="I47" s="197">
        <f>I48</f>
        <v>410</v>
      </c>
      <c r="J47" s="197">
        <f>J48</f>
        <v>0</v>
      </c>
      <c r="K47" s="197">
        <f>K48</f>
        <v>0</v>
      </c>
    </row>
    <row r="48" spans="2:11" ht="14.25" customHeight="1">
      <c r="B48" s="204" t="s">
        <v>389</v>
      </c>
      <c r="C48" s="348"/>
      <c r="D48" s="196" t="s">
        <v>301</v>
      </c>
      <c r="E48" s="196" t="s">
        <v>315</v>
      </c>
      <c r="F48" s="201" t="s">
        <v>461</v>
      </c>
      <c r="G48" s="349">
        <v>850</v>
      </c>
      <c r="H48" s="196" t="s">
        <v>413</v>
      </c>
      <c r="I48" s="197">
        <v>410</v>
      </c>
      <c r="J48" s="197"/>
      <c r="K48" s="197"/>
    </row>
    <row r="49" spans="2:11" ht="27.75" customHeight="1">
      <c r="B49" s="219" t="s">
        <v>458</v>
      </c>
      <c r="C49" s="355"/>
      <c r="D49" s="196" t="s">
        <v>301</v>
      </c>
      <c r="E49" s="196" t="s">
        <v>315</v>
      </c>
      <c r="F49" s="201" t="s">
        <v>459</v>
      </c>
      <c r="G49" s="238"/>
      <c r="H49" s="196"/>
      <c r="I49" s="197">
        <f>I50</f>
        <v>232.5</v>
      </c>
      <c r="J49" s="197">
        <f>J50</f>
        <v>50</v>
      </c>
      <c r="K49" s="197">
        <f>K50</f>
        <v>50</v>
      </c>
    </row>
    <row r="50" spans="2:11" ht="14.25" customHeight="1">
      <c r="B50" s="203" t="s">
        <v>405</v>
      </c>
      <c r="C50" s="346"/>
      <c r="D50" s="196" t="s">
        <v>301</v>
      </c>
      <c r="E50" s="196" t="s">
        <v>315</v>
      </c>
      <c r="F50" s="201" t="s">
        <v>459</v>
      </c>
      <c r="G50" s="238">
        <v>200</v>
      </c>
      <c r="H50" s="196"/>
      <c r="I50" s="197">
        <f>I51</f>
        <v>232.5</v>
      </c>
      <c r="J50" s="197">
        <f>J51</f>
        <v>50</v>
      </c>
      <c r="K50" s="197">
        <f>K51</f>
        <v>50</v>
      </c>
    </row>
    <row r="51" spans="2:11" ht="14.25" customHeight="1">
      <c r="B51" s="203" t="s">
        <v>407</v>
      </c>
      <c r="C51" s="345"/>
      <c r="D51" s="196" t="s">
        <v>301</v>
      </c>
      <c r="E51" s="196" t="s">
        <v>315</v>
      </c>
      <c r="F51" s="201" t="s">
        <v>459</v>
      </c>
      <c r="G51" s="238">
        <v>240</v>
      </c>
      <c r="H51" s="196"/>
      <c r="I51" s="197">
        <f>I52</f>
        <v>232.5</v>
      </c>
      <c r="J51" s="197">
        <f>J52</f>
        <v>50</v>
      </c>
      <c r="K51" s="197">
        <f>K52</f>
        <v>50</v>
      </c>
    </row>
    <row r="52" spans="2:11" ht="14.25" customHeight="1">
      <c r="B52" s="198" t="s">
        <v>389</v>
      </c>
      <c r="C52" s="345"/>
      <c r="D52" s="196" t="s">
        <v>301</v>
      </c>
      <c r="E52" s="196" t="s">
        <v>315</v>
      </c>
      <c r="F52" s="201" t="s">
        <v>459</v>
      </c>
      <c r="G52" s="238">
        <v>240</v>
      </c>
      <c r="H52" s="196" t="s">
        <v>413</v>
      </c>
      <c r="I52" s="197">
        <v>232.5</v>
      </c>
      <c r="J52" s="197">
        <v>50</v>
      </c>
      <c r="K52" s="197">
        <v>50</v>
      </c>
    </row>
    <row r="53" spans="2:11" ht="14.25" customHeight="1" hidden="1">
      <c r="B53" s="204" t="s">
        <v>409</v>
      </c>
      <c r="C53" s="345"/>
      <c r="D53" s="196" t="s">
        <v>301</v>
      </c>
      <c r="E53" s="196" t="s">
        <v>315</v>
      </c>
      <c r="F53" s="201" t="s">
        <v>459</v>
      </c>
      <c r="G53" s="238">
        <v>800</v>
      </c>
      <c r="H53" s="196"/>
      <c r="I53" s="197">
        <f>I54</f>
        <v>0</v>
      </c>
      <c r="J53" s="197">
        <f>J54</f>
        <v>0</v>
      </c>
      <c r="K53" s="197">
        <f>K54</f>
        <v>0</v>
      </c>
    </row>
    <row r="54" spans="2:11" ht="14.25" customHeight="1" hidden="1">
      <c r="B54" s="204" t="s">
        <v>411</v>
      </c>
      <c r="C54" s="345"/>
      <c r="D54" s="196" t="s">
        <v>301</v>
      </c>
      <c r="E54" s="196" t="s">
        <v>315</v>
      </c>
      <c r="F54" s="201" t="s">
        <v>459</v>
      </c>
      <c r="G54" s="238">
        <v>850</v>
      </c>
      <c r="H54" s="196"/>
      <c r="I54" s="197">
        <f>I55</f>
        <v>0</v>
      </c>
      <c r="J54" s="197">
        <f>J55</f>
        <v>0</v>
      </c>
      <c r="K54" s="197">
        <f>K55</f>
        <v>0</v>
      </c>
    </row>
    <row r="55" spans="2:11" ht="14.25" customHeight="1" hidden="1">
      <c r="B55" s="204" t="s">
        <v>389</v>
      </c>
      <c r="C55" s="345"/>
      <c r="D55" s="196" t="s">
        <v>301</v>
      </c>
      <c r="E55" s="196" t="s">
        <v>315</v>
      </c>
      <c r="F55" s="201" t="s">
        <v>459</v>
      </c>
      <c r="G55" s="238">
        <v>850</v>
      </c>
      <c r="H55" s="196" t="s">
        <v>413</v>
      </c>
      <c r="I55" s="197"/>
      <c r="J55" s="197"/>
      <c r="K55" s="197"/>
    </row>
    <row r="56" spans="2:11" ht="14.25" customHeight="1" hidden="1">
      <c r="B56" s="342" t="s">
        <v>320</v>
      </c>
      <c r="C56" s="348"/>
      <c r="D56" s="217" t="s">
        <v>321</v>
      </c>
      <c r="E56" s="217"/>
      <c r="F56" s="217"/>
      <c r="G56" s="217"/>
      <c r="H56" s="217"/>
      <c r="I56" s="197">
        <f aca="true" t="shared" si="0" ref="I56:I61">I57</f>
        <v>0</v>
      </c>
      <c r="J56" s="197">
        <f aca="true" t="shared" si="1" ref="J56:J61">J57</f>
        <v>0</v>
      </c>
      <c r="K56" s="197">
        <f aca="true" t="shared" si="2" ref="K56:K61">K57</f>
        <v>0</v>
      </c>
    </row>
    <row r="57" spans="2:11" ht="14.25" customHeight="1" hidden="1">
      <c r="B57" s="356" t="s">
        <v>326</v>
      </c>
      <c r="C57" s="348"/>
      <c r="D57" s="195" t="s">
        <v>321</v>
      </c>
      <c r="E57" s="195" t="s">
        <v>327</v>
      </c>
      <c r="F57" s="196"/>
      <c r="G57" s="238"/>
      <c r="H57" s="196"/>
      <c r="I57" s="197">
        <f t="shared" si="0"/>
        <v>0</v>
      </c>
      <c r="J57" s="197">
        <f t="shared" si="1"/>
        <v>0</v>
      </c>
      <c r="K57" s="197">
        <f t="shared" si="2"/>
        <v>0</v>
      </c>
    </row>
    <row r="58" spans="2:11" ht="27.75" customHeight="1" hidden="1">
      <c r="B58" s="357" t="s">
        <v>486</v>
      </c>
      <c r="C58" s="348"/>
      <c r="D58" s="196" t="s">
        <v>321</v>
      </c>
      <c r="E58" s="196" t="s">
        <v>327</v>
      </c>
      <c r="F58" s="358" t="s">
        <v>487</v>
      </c>
      <c r="G58" s="238"/>
      <c r="H58" s="196"/>
      <c r="I58" s="197">
        <f t="shared" si="0"/>
        <v>0</v>
      </c>
      <c r="J58" s="197">
        <f t="shared" si="1"/>
        <v>0</v>
      </c>
      <c r="K58" s="197">
        <f t="shared" si="2"/>
        <v>0</v>
      </c>
    </row>
    <row r="59" spans="2:11" ht="27.75" customHeight="1" hidden="1">
      <c r="B59" s="359" t="s">
        <v>502</v>
      </c>
      <c r="C59" s="348"/>
      <c r="D59" s="196" t="s">
        <v>321</v>
      </c>
      <c r="E59" s="196" t="s">
        <v>327</v>
      </c>
      <c r="F59" s="358" t="s">
        <v>503</v>
      </c>
      <c r="G59" s="196"/>
      <c r="H59" s="196"/>
      <c r="I59" s="197">
        <f t="shared" si="0"/>
        <v>0</v>
      </c>
      <c r="J59" s="197">
        <f t="shared" si="1"/>
        <v>0</v>
      </c>
      <c r="K59" s="197">
        <f t="shared" si="2"/>
        <v>0</v>
      </c>
    </row>
    <row r="60" spans="2:11" ht="15.75" customHeight="1" hidden="1">
      <c r="B60" s="203" t="s">
        <v>405</v>
      </c>
      <c r="C60" s="348"/>
      <c r="D60" s="196" t="s">
        <v>321</v>
      </c>
      <c r="E60" s="196" t="s">
        <v>327</v>
      </c>
      <c r="F60" s="358" t="s">
        <v>503</v>
      </c>
      <c r="G60" s="196" t="s">
        <v>406</v>
      </c>
      <c r="H60" s="196"/>
      <c r="I60" s="197">
        <f t="shared" si="0"/>
        <v>0</v>
      </c>
      <c r="J60" s="197">
        <f t="shared" si="1"/>
        <v>0</v>
      </c>
      <c r="K60" s="197">
        <f t="shared" si="2"/>
        <v>0</v>
      </c>
    </row>
    <row r="61" spans="2:11" ht="14.25" customHeight="1" hidden="1">
      <c r="B61" s="203" t="s">
        <v>407</v>
      </c>
      <c r="C61" s="345"/>
      <c r="D61" s="196" t="s">
        <v>321</v>
      </c>
      <c r="E61" s="196" t="s">
        <v>327</v>
      </c>
      <c r="F61" s="358" t="s">
        <v>503</v>
      </c>
      <c r="G61" s="196" t="s">
        <v>408</v>
      </c>
      <c r="H61" s="196"/>
      <c r="I61" s="197">
        <f t="shared" si="0"/>
        <v>0</v>
      </c>
      <c r="J61" s="197">
        <f t="shared" si="1"/>
        <v>0</v>
      </c>
      <c r="K61" s="197">
        <f t="shared" si="2"/>
        <v>0</v>
      </c>
    </row>
    <row r="62" spans="2:11" ht="14.25" customHeight="1" hidden="1">
      <c r="B62" s="198" t="s">
        <v>389</v>
      </c>
      <c r="C62" s="345"/>
      <c r="D62" s="196" t="s">
        <v>321</v>
      </c>
      <c r="E62" s="196" t="s">
        <v>327</v>
      </c>
      <c r="F62" s="358" t="s">
        <v>503</v>
      </c>
      <c r="G62" s="196" t="s">
        <v>408</v>
      </c>
      <c r="H62" s="196" t="s">
        <v>413</v>
      </c>
      <c r="I62" s="197"/>
      <c r="J62" s="197"/>
      <c r="K62" s="197"/>
    </row>
    <row r="63" spans="2:11" ht="14.25" customHeight="1">
      <c r="B63" s="342" t="s">
        <v>328</v>
      </c>
      <c r="C63" s="354"/>
      <c r="D63" s="217" t="s">
        <v>329</v>
      </c>
      <c r="E63" s="217"/>
      <c r="F63" s="290"/>
      <c r="G63" s="339"/>
      <c r="H63" s="217"/>
      <c r="I63" s="340">
        <f>I70+I64</f>
        <v>2168.1</v>
      </c>
      <c r="J63" s="340">
        <f>J70+J64</f>
        <v>25.6</v>
      </c>
      <c r="K63" s="340">
        <f>K70+K64</f>
        <v>0</v>
      </c>
    </row>
    <row r="64" spans="2:11" ht="14.25" customHeight="1">
      <c r="B64" s="356" t="s">
        <v>330</v>
      </c>
      <c r="C64" s="354"/>
      <c r="D64" s="195" t="s">
        <v>329</v>
      </c>
      <c r="E64" s="195" t="s">
        <v>331</v>
      </c>
      <c r="F64" s="201"/>
      <c r="G64" s="339"/>
      <c r="H64" s="217"/>
      <c r="I64" s="197">
        <f>I65</f>
        <v>90</v>
      </c>
      <c r="J64" s="197">
        <f>J65</f>
        <v>0</v>
      </c>
      <c r="K64" s="197">
        <f>K65</f>
        <v>0</v>
      </c>
    </row>
    <row r="65" spans="2:11" ht="14.25" customHeight="1">
      <c r="B65" s="198" t="s">
        <v>393</v>
      </c>
      <c r="C65" s="354"/>
      <c r="D65" s="196" t="s">
        <v>329</v>
      </c>
      <c r="E65" s="195" t="s">
        <v>331</v>
      </c>
      <c r="F65" s="201" t="s">
        <v>507</v>
      </c>
      <c r="G65" s="339"/>
      <c r="H65" s="217"/>
      <c r="I65" s="197">
        <f>I66</f>
        <v>90</v>
      </c>
      <c r="J65" s="197">
        <f>J66</f>
        <v>0</v>
      </c>
      <c r="K65" s="197">
        <f>K66</f>
        <v>0</v>
      </c>
    </row>
    <row r="66" spans="2:11" ht="48.75" customHeight="1">
      <c r="B66" s="202" t="s">
        <v>506</v>
      </c>
      <c r="C66" s="354"/>
      <c r="D66" s="196" t="s">
        <v>329</v>
      </c>
      <c r="E66" s="195" t="s">
        <v>331</v>
      </c>
      <c r="F66" s="201" t="s">
        <v>507</v>
      </c>
      <c r="G66" s="339"/>
      <c r="H66" s="217"/>
      <c r="I66" s="197">
        <f>I67</f>
        <v>90</v>
      </c>
      <c r="J66" s="197">
        <f>J67</f>
        <v>0</v>
      </c>
      <c r="K66" s="197">
        <f>K67</f>
        <v>0</v>
      </c>
    </row>
    <row r="67" spans="2:11" ht="14.25" customHeight="1">
      <c r="B67" s="203" t="s">
        <v>405</v>
      </c>
      <c r="C67" s="354"/>
      <c r="D67" s="196" t="s">
        <v>329</v>
      </c>
      <c r="E67" s="195" t="s">
        <v>331</v>
      </c>
      <c r="F67" s="201" t="s">
        <v>507</v>
      </c>
      <c r="G67" s="238">
        <v>200</v>
      </c>
      <c r="H67" s="217"/>
      <c r="I67" s="197">
        <f>I68</f>
        <v>90</v>
      </c>
      <c r="J67" s="197">
        <f>J68</f>
        <v>0</v>
      </c>
      <c r="K67" s="197">
        <f>K68</f>
        <v>0</v>
      </c>
    </row>
    <row r="68" spans="2:11" ht="14.25" customHeight="1">
      <c r="B68" s="203" t="s">
        <v>407</v>
      </c>
      <c r="C68" s="354"/>
      <c r="D68" s="196" t="s">
        <v>329</v>
      </c>
      <c r="E68" s="195" t="s">
        <v>331</v>
      </c>
      <c r="F68" s="201" t="s">
        <v>507</v>
      </c>
      <c r="G68" s="238">
        <v>240</v>
      </c>
      <c r="H68" s="217"/>
      <c r="I68" s="197">
        <f>I69</f>
        <v>90</v>
      </c>
      <c r="J68" s="197">
        <f>J69</f>
        <v>0</v>
      </c>
      <c r="K68" s="197">
        <f>K69</f>
        <v>0</v>
      </c>
    </row>
    <row r="69" spans="2:11" ht="14.25" customHeight="1">
      <c r="B69" s="198" t="s">
        <v>389</v>
      </c>
      <c r="C69" s="354"/>
      <c r="D69" s="196" t="s">
        <v>329</v>
      </c>
      <c r="E69" s="195" t="s">
        <v>331</v>
      </c>
      <c r="F69" s="201" t="s">
        <v>507</v>
      </c>
      <c r="G69" s="238">
        <v>240</v>
      </c>
      <c r="H69" s="196" t="s">
        <v>413</v>
      </c>
      <c r="I69" s="197">
        <v>90</v>
      </c>
      <c r="J69" s="197"/>
      <c r="K69" s="197"/>
    </row>
    <row r="70" spans="2:11" ht="14.25" customHeight="1">
      <c r="B70" s="360" t="s">
        <v>332</v>
      </c>
      <c r="C70" s="354"/>
      <c r="D70" s="195" t="s">
        <v>329</v>
      </c>
      <c r="E70" s="195" t="s">
        <v>333</v>
      </c>
      <c r="F70" s="196"/>
      <c r="G70" s="238"/>
      <c r="H70" s="196"/>
      <c r="I70" s="197">
        <f>I71</f>
        <v>2078.1</v>
      </c>
      <c r="J70" s="197">
        <f>J71</f>
        <v>25.6</v>
      </c>
      <c r="K70" s="197">
        <f>K71</f>
        <v>0</v>
      </c>
    </row>
    <row r="71" spans="2:11" ht="27.75" customHeight="1">
      <c r="B71" s="343" t="s">
        <v>523</v>
      </c>
      <c r="C71" s="345"/>
      <c r="D71" s="196" t="s">
        <v>329</v>
      </c>
      <c r="E71" s="196" t="s">
        <v>333</v>
      </c>
      <c r="F71" s="201" t="s">
        <v>524</v>
      </c>
      <c r="G71" s="238"/>
      <c r="H71" s="196"/>
      <c r="I71" s="197">
        <f>I72</f>
        <v>2078.1</v>
      </c>
      <c r="J71" s="197">
        <f>J72</f>
        <v>25.6</v>
      </c>
      <c r="K71" s="197">
        <f>K72</f>
        <v>0</v>
      </c>
    </row>
    <row r="72" spans="2:11" ht="27.75" customHeight="1">
      <c r="B72" s="359" t="s">
        <v>533</v>
      </c>
      <c r="C72" s="351"/>
      <c r="D72" s="196" t="s">
        <v>329</v>
      </c>
      <c r="E72" s="196" t="s">
        <v>333</v>
      </c>
      <c r="F72" s="201" t="s">
        <v>534</v>
      </c>
      <c r="G72" s="196"/>
      <c r="H72" s="196"/>
      <c r="I72" s="197">
        <f>I73</f>
        <v>2078.1</v>
      </c>
      <c r="J72" s="197">
        <f>J73</f>
        <v>25.6</v>
      </c>
      <c r="K72" s="197">
        <f>K73</f>
        <v>0</v>
      </c>
    </row>
    <row r="73" spans="2:11" ht="14.25" customHeight="1">
      <c r="B73" s="203" t="s">
        <v>405</v>
      </c>
      <c r="C73" s="351"/>
      <c r="D73" s="196" t="s">
        <v>329</v>
      </c>
      <c r="E73" s="196" t="s">
        <v>333</v>
      </c>
      <c r="F73" s="201" t="s">
        <v>534</v>
      </c>
      <c r="G73" s="196" t="s">
        <v>406</v>
      </c>
      <c r="H73" s="196"/>
      <c r="I73" s="197">
        <f>I74</f>
        <v>2078.1</v>
      </c>
      <c r="J73" s="197">
        <f>J74</f>
        <v>25.6</v>
      </c>
      <c r="K73" s="197">
        <f>K74</f>
        <v>0</v>
      </c>
    </row>
    <row r="74" spans="2:11" ht="14.25" customHeight="1">
      <c r="B74" s="203" t="s">
        <v>407</v>
      </c>
      <c r="C74" s="351"/>
      <c r="D74" s="196" t="s">
        <v>329</v>
      </c>
      <c r="E74" s="196" t="s">
        <v>333</v>
      </c>
      <c r="F74" s="201" t="s">
        <v>534</v>
      </c>
      <c r="G74" s="196" t="s">
        <v>408</v>
      </c>
      <c r="H74" s="196"/>
      <c r="I74" s="197">
        <f>I75</f>
        <v>2078.1</v>
      </c>
      <c r="J74" s="197">
        <f>J75</f>
        <v>25.6</v>
      </c>
      <c r="K74" s="197">
        <f>K75</f>
        <v>0</v>
      </c>
    </row>
    <row r="75" spans="2:11" ht="14.25" customHeight="1">
      <c r="B75" s="198" t="s">
        <v>389</v>
      </c>
      <c r="C75" s="351"/>
      <c r="D75" s="196" t="s">
        <v>329</v>
      </c>
      <c r="E75" s="196" t="s">
        <v>333</v>
      </c>
      <c r="F75" s="201" t="s">
        <v>534</v>
      </c>
      <c r="G75" s="196" t="s">
        <v>408</v>
      </c>
      <c r="H75" s="196" t="s">
        <v>413</v>
      </c>
      <c r="I75" s="197">
        <v>2078.1</v>
      </c>
      <c r="J75" s="197">
        <v>25.6</v>
      </c>
      <c r="K75" s="197"/>
    </row>
    <row r="76" spans="2:11" ht="14.25" customHeight="1">
      <c r="B76" s="342" t="s">
        <v>360</v>
      </c>
      <c r="C76" s="338"/>
      <c r="D76" s="217" t="s">
        <v>361</v>
      </c>
      <c r="E76" s="217"/>
      <c r="F76" s="290"/>
      <c r="G76" s="339"/>
      <c r="H76" s="217"/>
      <c r="I76" s="340">
        <f>I77</f>
        <v>2046.3</v>
      </c>
      <c r="J76" s="340">
        <f>J77</f>
        <v>4092.5</v>
      </c>
      <c r="K76" s="340">
        <f>K77</f>
        <v>4092.5</v>
      </c>
    </row>
    <row r="77" spans="2:11" ht="14.25" customHeight="1">
      <c r="B77" s="356" t="s">
        <v>366</v>
      </c>
      <c r="C77" s="361"/>
      <c r="D77" s="195" t="s">
        <v>361</v>
      </c>
      <c r="E77" s="195" t="s">
        <v>367</v>
      </c>
      <c r="F77" s="201"/>
      <c r="G77" s="238"/>
      <c r="H77" s="196"/>
      <c r="I77" s="197">
        <f>I78+I82</f>
        <v>2046.3</v>
      </c>
      <c r="J77" s="197">
        <f>J78</f>
        <v>4092.5</v>
      </c>
      <c r="K77" s="197">
        <f>K78</f>
        <v>4092.5</v>
      </c>
    </row>
    <row r="78" spans="2:11" ht="32.25" customHeight="1">
      <c r="B78" s="202" t="s">
        <v>714</v>
      </c>
      <c r="C78" s="345"/>
      <c r="D78" s="199">
        <v>1000</v>
      </c>
      <c r="E78" s="199">
        <v>1004</v>
      </c>
      <c r="F78" s="362" t="s">
        <v>715</v>
      </c>
      <c r="G78" s="196"/>
      <c r="H78" s="196"/>
      <c r="I78" s="197">
        <f>I79</f>
        <v>2046.3</v>
      </c>
      <c r="J78" s="197">
        <f>J79</f>
        <v>4092.5</v>
      </c>
      <c r="K78" s="197">
        <f>K79</f>
        <v>4092.5</v>
      </c>
    </row>
    <row r="79" spans="2:11" ht="28.5">
      <c r="B79" s="203" t="s">
        <v>537</v>
      </c>
      <c r="C79" s="348"/>
      <c r="D79" s="199">
        <v>1000</v>
      </c>
      <c r="E79" s="199">
        <v>1004</v>
      </c>
      <c r="F79" s="362" t="s">
        <v>715</v>
      </c>
      <c r="G79" s="196" t="s">
        <v>512</v>
      </c>
      <c r="H79" s="196"/>
      <c r="I79" s="197">
        <f>I80</f>
        <v>2046.3</v>
      </c>
      <c r="J79" s="197">
        <f>J80</f>
        <v>4092.5</v>
      </c>
      <c r="K79" s="197">
        <f>K80</f>
        <v>4092.5</v>
      </c>
    </row>
    <row r="80" spans="2:11" ht="14.25" customHeight="1">
      <c r="B80" s="363" t="s">
        <v>513</v>
      </c>
      <c r="C80" s="354"/>
      <c r="D80" s="199">
        <v>1000</v>
      </c>
      <c r="E80" s="199">
        <v>1004</v>
      </c>
      <c r="F80" s="362" t="s">
        <v>715</v>
      </c>
      <c r="G80" s="196" t="s">
        <v>514</v>
      </c>
      <c r="H80" s="196"/>
      <c r="I80" s="197">
        <f>I81</f>
        <v>2046.3</v>
      </c>
      <c r="J80" s="197">
        <f>J81</f>
        <v>4092.5</v>
      </c>
      <c r="K80" s="197">
        <f>K81</f>
        <v>4092.5</v>
      </c>
    </row>
    <row r="81" spans="2:11" ht="12.75" customHeight="1">
      <c r="B81" s="198" t="s">
        <v>390</v>
      </c>
      <c r="C81" s="354"/>
      <c r="D81" s="199">
        <v>1000</v>
      </c>
      <c r="E81" s="199">
        <v>1004</v>
      </c>
      <c r="F81" s="362" t="s">
        <v>715</v>
      </c>
      <c r="G81" s="196" t="s">
        <v>514</v>
      </c>
      <c r="H81" s="196" t="s">
        <v>451</v>
      </c>
      <c r="I81" s="197">
        <v>2046.3</v>
      </c>
      <c r="J81" s="197">
        <v>4092.5</v>
      </c>
      <c r="K81" s="197">
        <v>4092.5</v>
      </c>
    </row>
    <row r="82" spans="2:11" ht="28.5" customHeight="1" hidden="1">
      <c r="B82" s="202" t="s">
        <v>714</v>
      </c>
      <c r="C82" s="354"/>
      <c r="D82" s="199">
        <v>1000</v>
      </c>
      <c r="E82" s="199">
        <v>1004</v>
      </c>
      <c r="F82" s="362" t="s">
        <v>716</v>
      </c>
      <c r="G82" s="196"/>
      <c r="H82" s="196"/>
      <c r="I82" s="197">
        <f>I83</f>
        <v>0</v>
      </c>
      <c r="J82" s="224">
        <v>0</v>
      </c>
      <c r="K82" s="224">
        <v>0</v>
      </c>
    </row>
    <row r="83" spans="2:11" ht="28.5" hidden="1">
      <c r="B83" s="203" t="s">
        <v>537</v>
      </c>
      <c r="C83" s="354"/>
      <c r="D83" s="199">
        <v>1000</v>
      </c>
      <c r="E83" s="199">
        <v>1004</v>
      </c>
      <c r="F83" s="362" t="s">
        <v>716</v>
      </c>
      <c r="G83" s="196" t="s">
        <v>512</v>
      </c>
      <c r="H83" s="196"/>
      <c r="I83" s="197">
        <f>I84</f>
        <v>0</v>
      </c>
      <c r="J83" s="224">
        <v>0</v>
      </c>
      <c r="K83" s="224">
        <v>0</v>
      </c>
    </row>
    <row r="84" spans="2:11" ht="12.75" customHeight="1" hidden="1">
      <c r="B84" s="363" t="s">
        <v>513</v>
      </c>
      <c r="C84" s="354"/>
      <c r="D84" s="199">
        <v>1000</v>
      </c>
      <c r="E84" s="199">
        <v>1004</v>
      </c>
      <c r="F84" s="362" t="s">
        <v>716</v>
      </c>
      <c r="G84" s="196" t="s">
        <v>514</v>
      </c>
      <c r="H84" s="196"/>
      <c r="I84" s="197">
        <f>I85</f>
        <v>0</v>
      </c>
      <c r="J84" s="224">
        <v>0</v>
      </c>
      <c r="K84" s="224">
        <v>0</v>
      </c>
    </row>
    <row r="85" spans="2:11" ht="14.25" customHeight="1" hidden="1">
      <c r="B85" s="198" t="s">
        <v>390</v>
      </c>
      <c r="C85" s="354"/>
      <c r="D85" s="199">
        <v>1000</v>
      </c>
      <c r="E85" s="199">
        <v>1004</v>
      </c>
      <c r="F85" s="362" t="s">
        <v>716</v>
      </c>
      <c r="G85" s="196" t="s">
        <v>514</v>
      </c>
      <c r="H85" s="196" t="s">
        <v>451</v>
      </c>
      <c r="I85" s="197"/>
      <c r="J85" s="197"/>
      <c r="K85" s="197"/>
    </row>
    <row r="86" spans="2:12" ht="14.25" customHeight="1">
      <c r="B86" s="342" t="s">
        <v>747</v>
      </c>
      <c r="C86" s="364" t="s">
        <v>748</v>
      </c>
      <c r="D86" s="217"/>
      <c r="E86" s="196"/>
      <c r="F86" s="196"/>
      <c r="G86" s="196"/>
      <c r="H86" s="196"/>
      <c r="I86" s="340">
        <f>I92+I236+I275+I365</f>
        <v>82535.59999999999</v>
      </c>
      <c r="J86" s="340">
        <f>J92+J236+J275+J365</f>
        <v>58417.00000000001</v>
      </c>
      <c r="K86" s="340">
        <f>K92+K236+K275+K365</f>
        <v>51318.8</v>
      </c>
      <c r="L86" s="341"/>
    </row>
    <row r="87" spans="2:11" ht="14.25" customHeight="1" hidden="1">
      <c r="B87" s="203" t="s">
        <v>388</v>
      </c>
      <c r="C87" s="364"/>
      <c r="D87" s="217"/>
      <c r="E87" s="196"/>
      <c r="F87" s="196"/>
      <c r="G87" s="196"/>
      <c r="H87" s="196" t="s">
        <v>657</v>
      </c>
      <c r="I87" s="197"/>
      <c r="J87" s="197"/>
      <c r="K87" s="197"/>
    </row>
    <row r="88" spans="2:11" ht="14.25" customHeight="1">
      <c r="B88" s="203" t="s">
        <v>389</v>
      </c>
      <c r="C88" s="346"/>
      <c r="D88" s="217"/>
      <c r="E88" s="196"/>
      <c r="F88" s="196"/>
      <c r="G88" s="196"/>
      <c r="H88" s="238">
        <v>2</v>
      </c>
      <c r="I88" s="197">
        <f>I98+I109+I114+I117+I120+I136+I158+I163+I211+I220+I224+I227+I231+I243+I249+I253+I257+I266+I274+I306+I310+I314+I318+I346+I371+I388+I391+I208+I261+I340+I229+I166+I333+I336+I296+I301+I216+I218+I430+I282+I289+I214+I172+I393+I145+I352+I358+I151+I401+I322+I167+I141+I148+I177</f>
        <v>37791.700000000004</v>
      </c>
      <c r="J88" s="197">
        <f>J98+J109+J114+J117+J120+J136+J158+J163+J211+J220+J224+J227+J231+J243+J249+J253+J257+J266+J274+J306+J310+J314+J318+J346+J371+J388+J391+J208+J261+J340+J229+J166+J333+J336+J296+J301+J216+J218+J430+J282+J289+J214+J172+J393+J145+J352+J358+J151+J401+J322+J167+J141+J148+J177</f>
        <v>28284.000000000004</v>
      </c>
      <c r="K88" s="197">
        <f>K98+K109+K114+K117+K120+K136+K158+K163+K211+K220+K224+K227+K231+K243+K249+K253+K257+K266+K274+K306+K310+K314+K318+K346+K371+K388+K391+K208+K261+K340+K229+K166+K333+K336+K296+K301+K216+K218+K430+K282+K289+K214+K172+K393+K145+K352+K358+K151+K401+K322+K167+K141+K148+K177</f>
        <v>26037.000000000004</v>
      </c>
    </row>
    <row r="89" spans="2:11" ht="14.25" customHeight="1">
      <c r="B89" s="203" t="s">
        <v>390</v>
      </c>
      <c r="C89" s="346"/>
      <c r="D89" s="217"/>
      <c r="E89" s="196"/>
      <c r="F89" s="196"/>
      <c r="G89" s="196"/>
      <c r="H89" s="238">
        <v>3</v>
      </c>
      <c r="I89" s="197">
        <f>I186+I189+I193+I196+I262+I364+I415+I419+I421+I425+I436+I442+I445+I341+I200+I124+I182+I329+I431+I283+I290+I353+I359+I457+I460+I102+I449+I323</f>
        <v>43801.1</v>
      </c>
      <c r="J89" s="197">
        <f>J186+J189+J193+J196+J262+J364+J415+J419+J421+J425+J436+J442+J445+J341+J200+J124+J182+J329+J431+J283+J290+J353+J359+J457+J460+J102+J449+J323</f>
        <v>28188.399999999998</v>
      </c>
      <c r="K89" s="197">
        <f>K186+K189+K193+K196+K262+K364+K415+K419+K421+K425+K436+K442+K445+K341+K200+K124+K182+K329+K431+K283+K290+K353+K359+K457+K460+K102+K449+K323</f>
        <v>25280.799999999996</v>
      </c>
    </row>
    <row r="90" spans="2:11" ht="14.25" customHeight="1">
      <c r="B90" s="203" t="s">
        <v>391</v>
      </c>
      <c r="C90" s="346"/>
      <c r="D90" s="217"/>
      <c r="E90" s="196"/>
      <c r="F90" s="196"/>
      <c r="G90" s="196"/>
      <c r="H90" s="238">
        <v>4</v>
      </c>
      <c r="I90" s="197">
        <f>I130+I411+I432+I397+I405+I284+I291+I354+I360+I453+I235</f>
        <v>942.8000000000001</v>
      </c>
      <c r="J90" s="197">
        <f>J130+J411+J432+J397+J405+J284+J291+J354+J360+J453+J235</f>
        <v>1944.6</v>
      </c>
      <c r="K90" s="197">
        <f>K130+K411+K432+K397+K405+K284+K291+K354+K360+K453+K235</f>
        <v>1</v>
      </c>
    </row>
    <row r="91" spans="2:11" ht="14.25" customHeight="1" hidden="1">
      <c r="B91" s="203" t="s">
        <v>392</v>
      </c>
      <c r="C91" s="346"/>
      <c r="D91" s="217"/>
      <c r="E91" s="196"/>
      <c r="F91" s="196"/>
      <c r="G91" s="196"/>
      <c r="H91" s="238">
        <v>6</v>
      </c>
      <c r="I91" s="197"/>
      <c r="J91" s="197"/>
      <c r="K91" s="197"/>
    </row>
    <row r="92" spans="2:11" ht="14.25" customHeight="1">
      <c r="B92" s="342" t="s">
        <v>300</v>
      </c>
      <c r="C92" s="346"/>
      <c r="D92" s="217" t="s">
        <v>301</v>
      </c>
      <c r="E92" s="217"/>
      <c r="F92" s="217"/>
      <c r="G92" s="217"/>
      <c r="H92" s="217"/>
      <c r="I92" s="340">
        <f>I93+I103+I125+I131+I137</f>
        <v>31019.199999999997</v>
      </c>
      <c r="J92" s="340">
        <f>J93+J103+J125+J131+J137</f>
        <v>24792.2</v>
      </c>
      <c r="K92" s="340">
        <f>K93+K103+K125+K131+K137</f>
        <v>22919.300000000003</v>
      </c>
    </row>
    <row r="93" spans="2:11" ht="27.75" customHeight="1">
      <c r="B93" s="194" t="s">
        <v>302</v>
      </c>
      <c r="C93" s="365"/>
      <c r="D93" s="195" t="s">
        <v>301</v>
      </c>
      <c r="E93" s="195" t="s">
        <v>303</v>
      </c>
      <c r="F93" s="196"/>
      <c r="G93" s="196"/>
      <c r="H93" s="196"/>
      <c r="I93" s="197">
        <f>I94+I99</f>
        <v>1826.2</v>
      </c>
      <c r="J93" s="197">
        <f>J94</f>
        <v>1785.1</v>
      </c>
      <c r="K93" s="197">
        <f>K94</f>
        <v>1985.1</v>
      </c>
    </row>
    <row r="94" spans="2:11" ht="14.25" customHeight="1">
      <c r="B94" s="203" t="s">
        <v>393</v>
      </c>
      <c r="C94" s="355"/>
      <c r="D94" s="196" t="s">
        <v>301</v>
      </c>
      <c r="E94" s="196" t="s">
        <v>303</v>
      </c>
      <c r="F94" s="196" t="s">
        <v>394</v>
      </c>
      <c r="G94" s="196"/>
      <c r="H94" s="196"/>
      <c r="I94" s="197">
        <f>I95</f>
        <v>1826.2</v>
      </c>
      <c r="J94" s="197">
        <f>J95</f>
        <v>1785.1</v>
      </c>
      <c r="K94" s="197">
        <f>K95</f>
        <v>1985.1</v>
      </c>
    </row>
    <row r="95" spans="2:11" ht="14.25" customHeight="1">
      <c r="B95" s="200" t="s">
        <v>395</v>
      </c>
      <c r="C95" s="348"/>
      <c r="D95" s="196" t="s">
        <v>301</v>
      </c>
      <c r="E95" s="196" t="s">
        <v>303</v>
      </c>
      <c r="F95" s="201" t="s">
        <v>396</v>
      </c>
      <c r="G95" s="196"/>
      <c r="H95" s="196"/>
      <c r="I95" s="197">
        <f>I96</f>
        <v>1826.2</v>
      </c>
      <c r="J95" s="197">
        <f>J96</f>
        <v>1785.1</v>
      </c>
      <c r="K95" s="197">
        <f>K96</f>
        <v>1985.1</v>
      </c>
    </row>
    <row r="96" spans="2:11" ht="29.25" customHeight="1">
      <c r="B96" s="202" t="s">
        <v>397</v>
      </c>
      <c r="C96" s="348"/>
      <c r="D96" s="196" t="s">
        <v>301</v>
      </c>
      <c r="E96" s="196" t="s">
        <v>303</v>
      </c>
      <c r="F96" s="201" t="s">
        <v>396</v>
      </c>
      <c r="G96" s="196" t="s">
        <v>398</v>
      </c>
      <c r="H96" s="196"/>
      <c r="I96" s="197">
        <f>I97</f>
        <v>1826.2</v>
      </c>
      <c r="J96" s="197">
        <f>J97</f>
        <v>1785.1</v>
      </c>
      <c r="K96" s="197">
        <f>K97</f>
        <v>1985.1</v>
      </c>
    </row>
    <row r="97" spans="2:11" ht="14.25" customHeight="1">
      <c r="B97" s="198" t="s">
        <v>399</v>
      </c>
      <c r="C97" s="348"/>
      <c r="D97" s="196" t="s">
        <v>301</v>
      </c>
      <c r="E97" s="196" t="s">
        <v>303</v>
      </c>
      <c r="F97" s="201" t="s">
        <v>396</v>
      </c>
      <c r="G97" s="196" t="s">
        <v>400</v>
      </c>
      <c r="H97" s="196"/>
      <c r="I97" s="197">
        <f>I98</f>
        <v>1826.2</v>
      </c>
      <c r="J97" s="197">
        <f>J98</f>
        <v>1785.1</v>
      </c>
      <c r="K97" s="197">
        <f>K98</f>
        <v>1985.1</v>
      </c>
    </row>
    <row r="98" spans="2:11" ht="14.25" customHeight="1">
      <c r="B98" s="198" t="s">
        <v>389</v>
      </c>
      <c r="C98" s="348"/>
      <c r="D98" s="196" t="s">
        <v>301</v>
      </c>
      <c r="E98" s="196" t="s">
        <v>303</v>
      </c>
      <c r="F98" s="201" t="s">
        <v>396</v>
      </c>
      <c r="G98" s="196" t="s">
        <v>400</v>
      </c>
      <c r="H98" s="196">
        <v>2</v>
      </c>
      <c r="I98" s="197">
        <v>1826.2</v>
      </c>
      <c r="J98" s="197">
        <v>1785.1</v>
      </c>
      <c r="K98" s="197">
        <v>1985.1</v>
      </c>
    </row>
    <row r="99" spans="2:11" ht="42.75" hidden="1">
      <c r="B99" s="350" t="s">
        <v>401</v>
      </c>
      <c r="C99" s="351"/>
      <c r="D99" s="196" t="s">
        <v>301</v>
      </c>
      <c r="E99" s="196" t="s">
        <v>303</v>
      </c>
      <c r="F99" s="201" t="s">
        <v>402</v>
      </c>
      <c r="G99" s="196"/>
      <c r="H99" s="196"/>
      <c r="I99" s="197">
        <f>I100</f>
        <v>0</v>
      </c>
      <c r="J99" s="197">
        <f>J100</f>
        <v>0</v>
      </c>
      <c r="K99" s="197">
        <f>K100</f>
        <v>0</v>
      </c>
    </row>
    <row r="100" spans="2:11" ht="32.25" customHeight="1" hidden="1">
      <c r="B100" s="352" t="s">
        <v>397</v>
      </c>
      <c r="C100" s="351"/>
      <c r="D100" s="196" t="s">
        <v>301</v>
      </c>
      <c r="E100" s="196" t="s">
        <v>303</v>
      </c>
      <c r="F100" s="201" t="s">
        <v>402</v>
      </c>
      <c r="G100" s="196" t="s">
        <v>398</v>
      </c>
      <c r="H100" s="196"/>
      <c r="I100" s="197">
        <f>I101</f>
        <v>0</v>
      </c>
      <c r="J100" s="197">
        <f>J101</f>
        <v>0</v>
      </c>
      <c r="K100" s="197">
        <f>K101</f>
        <v>0</v>
      </c>
    </row>
    <row r="101" spans="2:11" ht="14.25" customHeight="1" hidden="1">
      <c r="B101" s="198" t="s">
        <v>399</v>
      </c>
      <c r="C101" s="351"/>
      <c r="D101" s="196" t="s">
        <v>301</v>
      </c>
      <c r="E101" s="196" t="s">
        <v>303</v>
      </c>
      <c r="F101" s="201" t="s">
        <v>402</v>
      </c>
      <c r="G101" s="196" t="s">
        <v>400</v>
      </c>
      <c r="H101" s="196"/>
      <c r="I101" s="197">
        <f>I102</f>
        <v>0</v>
      </c>
      <c r="J101" s="197">
        <f>J102</f>
        <v>0</v>
      </c>
      <c r="K101" s="197">
        <f>K102</f>
        <v>0</v>
      </c>
    </row>
    <row r="102" spans="2:11" ht="14.25" customHeight="1" hidden="1">
      <c r="B102" s="198" t="s">
        <v>390</v>
      </c>
      <c r="C102" s="351"/>
      <c r="D102" s="196" t="s">
        <v>301</v>
      </c>
      <c r="E102" s="196" t="s">
        <v>303</v>
      </c>
      <c r="F102" s="201" t="s">
        <v>402</v>
      </c>
      <c r="G102" s="196" t="s">
        <v>400</v>
      </c>
      <c r="H102" s="196">
        <v>3</v>
      </c>
      <c r="I102" s="197"/>
      <c r="J102" s="197"/>
      <c r="K102" s="197"/>
    </row>
    <row r="103" spans="2:11" ht="27.75" customHeight="1">
      <c r="B103" s="194" t="s">
        <v>306</v>
      </c>
      <c r="C103" s="347"/>
      <c r="D103" s="195" t="s">
        <v>301</v>
      </c>
      <c r="E103" s="195" t="s">
        <v>307</v>
      </c>
      <c r="F103" s="199"/>
      <c r="G103" s="196"/>
      <c r="H103" s="196"/>
      <c r="I103" s="197">
        <f>I104+I110</f>
        <v>13531</v>
      </c>
      <c r="J103" s="197">
        <f>J104+J110</f>
        <v>11594.7</v>
      </c>
      <c r="K103" s="197">
        <f>K104+K110</f>
        <v>11794.7</v>
      </c>
    </row>
    <row r="104" spans="2:11" ht="27.75" customHeight="1" hidden="1">
      <c r="B104" s="343" t="s">
        <v>749</v>
      </c>
      <c r="C104" s="348"/>
      <c r="D104" s="196" t="s">
        <v>301</v>
      </c>
      <c r="E104" s="196" t="s">
        <v>307</v>
      </c>
      <c r="F104" s="201" t="s">
        <v>415</v>
      </c>
      <c r="G104" s="196"/>
      <c r="H104" s="196"/>
      <c r="I104" s="197">
        <f>I106</f>
        <v>0</v>
      </c>
      <c r="J104" s="197">
        <f>J106</f>
        <v>0</v>
      </c>
      <c r="K104" s="197">
        <f>K106</f>
        <v>0</v>
      </c>
    </row>
    <row r="105" spans="2:11" ht="14.25" customHeight="1" hidden="1">
      <c r="B105" s="198" t="s">
        <v>416</v>
      </c>
      <c r="C105" s="348"/>
      <c r="D105" s="196" t="s">
        <v>301</v>
      </c>
      <c r="E105" s="196" t="s">
        <v>307</v>
      </c>
      <c r="F105" s="201" t="s">
        <v>415</v>
      </c>
      <c r="G105" s="196"/>
      <c r="H105" s="196"/>
      <c r="I105" s="197">
        <f>I106</f>
        <v>0</v>
      </c>
      <c r="J105" s="197">
        <f>J106</f>
        <v>0</v>
      </c>
      <c r="K105" s="197">
        <f>K106</f>
        <v>0</v>
      </c>
    </row>
    <row r="106" spans="2:11" ht="14.25" customHeight="1" hidden="1">
      <c r="B106" s="198" t="s">
        <v>417</v>
      </c>
      <c r="C106" s="348"/>
      <c r="D106" s="196" t="s">
        <v>301</v>
      </c>
      <c r="E106" s="196" t="s">
        <v>307</v>
      </c>
      <c r="F106" s="201" t="s">
        <v>418</v>
      </c>
      <c r="G106" s="196"/>
      <c r="H106" s="196"/>
      <c r="I106" s="197">
        <f>I107</f>
        <v>0</v>
      </c>
      <c r="J106" s="197">
        <f>J107</f>
        <v>0</v>
      </c>
      <c r="K106" s="197">
        <f>K107</f>
        <v>0</v>
      </c>
    </row>
    <row r="107" spans="2:11" ht="14.25" customHeight="1" hidden="1">
      <c r="B107" s="203" t="s">
        <v>405</v>
      </c>
      <c r="C107" s="348"/>
      <c r="D107" s="196" t="s">
        <v>301</v>
      </c>
      <c r="E107" s="196" t="s">
        <v>307</v>
      </c>
      <c r="F107" s="201" t="s">
        <v>418</v>
      </c>
      <c r="G107" s="196" t="s">
        <v>406</v>
      </c>
      <c r="H107" s="196"/>
      <c r="I107" s="197">
        <f>I108</f>
        <v>0</v>
      </c>
      <c r="J107" s="197">
        <f>J108</f>
        <v>0</v>
      </c>
      <c r="K107" s="197">
        <f>K108</f>
        <v>0</v>
      </c>
    </row>
    <row r="108" spans="2:11" ht="14.25" customHeight="1" hidden="1">
      <c r="B108" s="203" t="s">
        <v>407</v>
      </c>
      <c r="C108" s="348"/>
      <c r="D108" s="196" t="s">
        <v>301</v>
      </c>
      <c r="E108" s="196" t="s">
        <v>307</v>
      </c>
      <c r="F108" s="201" t="s">
        <v>418</v>
      </c>
      <c r="G108" s="196" t="s">
        <v>408</v>
      </c>
      <c r="H108" s="196"/>
      <c r="I108" s="197">
        <f>I109</f>
        <v>0</v>
      </c>
      <c r="J108" s="197">
        <f>J109</f>
        <v>0</v>
      </c>
      <c r="K108" s="197">
        <f>K109</f>
        <v>0</v>
      </c>
    </row>
    <row r="109" spans="2:11" ht="14.25" customHeight="1" hidden="1">
      <c r="B109" s="198" t="s">
        <v>389</v>
      </c>
      <c r="C109" s="345"/>
      <c r="D109" s="196" t="s">
        <v>301</v>
      </c>
      <c r="E109" s="196" t="s">
        <v>307</v>
      </c>
      <c r="F109" s="201" t="s">
        <v>418</v>
      </c>
      <c r="G109" s="196" t="s">
        <v>408</v>
      </c>
      <c r="H109" s="196" t="s">
        <v>413</v>
      </c>
      <c r="I109" s="197"/>
      <c r="J109" s="197"/>
      <c r="K109" s="197"/>
    </row>
    <row r="110" spans="2:11" ht="14.25" customHeight="1">
      <c r="B110" s="198" t="s">
        <v>393</v>
      </c>
      <c r="C110" s="345"/>
      <c r="D110" s="196" t="s">
        <v>301</v>
      </c>
      <c r="E110" s="196" t="s">
        <v>307</v>
      </c>
      <c r="F110" s="196" t="s">
        <v>394</v>
      </c>
      <c r="G110" s="196"/>
      <c r="H110" s="196"/>
      <c r="I110" s="197">
        <f>I111+I121</f>
        <v>13531</v>
      </c>
      <c r="J110" s="197">
        <f>J111</f>
        <v>11594.7</v>
      </c>
      <c r="K110" s="197">
        <f>K111</f>
        <v>11794.7</v>
      </c>
    </row>
    <row r="111" spans="2:11" ht="14.25" customHeight="1">
      <c r="B111" s="200" t="s">
        <v>419</v>
      </c>
      <c r="C111" s="348"/>
      <c r="D111" s="196" t="s">
        <v>301</v>
      </c>
      <c r="E111" s="196" t="s">
        <v>307</v>
      </c>
      <c r="F111" s="201" t="s">
        <v>420</v>
      </c>
      <c r="G111" s="196"/>
      <c r="H111" s="196"/>
      <c r="I111" s="197">
        <f>I112+I115+I118</f>
        <v>13531</v>
      </c>
      <c r="J111" s="197">
        <f>J112+J115+J118</f>
        <v>11594.7</v>
      </c>
      <c r="K111" s="197">
        <f>K112+K115+K118</f>
        <v>11794.7</v>
      </c>
    </row>
    <row r="112" spans="1:256" s="368" customFormat="1" ht="41.25" customHeight="1">
      <c r="A112" s="366"/>
      <c r="B112" s="202" t="s">
        <v>397</v>
      </c>
      <c r="C112" s="204"/>
      <c r="D112" s="196" t="s">
        <v>301</v>
      </c>
      <c r="E112" s="196" t="s">
        <v>307</v>
      </c>
      <c r="F112" s="201" t="s">
        <v>420</v>
      </c>
      <c r="G112" s="196" t="s">
        <v>398</v>
      </c>
      <c r="H112" s="196"/>
      <c r="I112" s="197">
        <f>I113</f>
        <v>13325.3</v>
      </c>
      <c r="J112" s="197">
        <f>J113</f>
        <v>11524.7</v>
      </c>
      <c r="K112" s="197">
        <f>K113</f>
        <v>11724.7</v>
      </c>
      <c r="L112" s="320"/>
      <c r="M112" s="320"/>
      <c r="N112" s="320"/>
      <c r="O112" s="320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367"/>
      <c r="AZ112" s="367"/>
      <c r="BA112" s="367"/>
      <c r="BB112" s="367"/>
      <c r="BC112" s="367"/>
      <c r="BD112" s="367"/>
      <c r="BE112" s="367"/>
      <c r="BF112" s="367"/>
      <c r="BG112" s="367"/>
      <c r="BH112" s="367"/>
      <c r="BI112" s="367"/>
      <c r="BJ112" s="367"/>
      <c r="BK112" s="367"/>
      <c r="BL112" s="367"/>
      <c r="BM112" s="367"/>
      <c r="BN112" s="367"/>
      <c r="IS112" s="323"/>
      <c r="IT112" s="323"/>
      <c r="IU112" s="323"/>
      <c r="IV112" s="323"/>
    </row>
    <row r="113" spans="1:256" s="368" customFormat="1" ht="16.5" customHeight="1">
      <c r="A113" s="366"/>
      <c r="B113" s="198" t="s">
        <v>399</v>
      </c>
      <c r="C113" s="204"/>
      <c r="D113" s="196" t="s">
        <v>301</v>
      </c>
      <c r="E113" s="196" t="s">
        <v>307</v>
      </c>
      <c r="F113" s="201" t="s">
        <v>420</v>
      </c>
      <c r="G113" s="196" t="s">
        <v>400</v>
      </c>
      <c r="H113" s="196"/>
      <c r="I113" s="197">
        <f>I114</f>
        <v>13325.3</v>
      </c>
      <c r="J113" s="197">
        <f>J114</f>
        <v>11524.7</v>
      </c>
      <c r="K113" s="197">
        <f>K114</f>
        <v>11724.7</v>
      </c>
      <c r="L113" s="320"/>
      <c r="M113" s="320"/>
      <c r="N113" s="320"/>
      <c r="O113" s="320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7"/>
      <c r="BD113" s="367"/>
      <c r="BE113" s="367"/>
      <c r="BF113" s="367"/>
      <c r="BG113" s="367"/>
      <c r="BH113" s="367"/>
      <c r="BI113" s="367"/>
      <c r="BJ113" s="367"/>
      <c r="BK113" s="367"/>
      <c r="BL113" s="367"/>
      <c r="BM113" s="367"/>
      <c r="BN113" s="367"/>
      <c r="IS113" s="323"/>
      <c r="IT113" s="323"/>
      <c r="IU113" s="323"/>
      <c r="IV113" s="323"/>
    </row>
    <row r="114" spans="1:256" s="368" customFormat="1" ht="16.5" customHeight="1">
      <c r="A114" s="366"/>
      <c r="B114" s="198" t="s">
        <v>389</v>
      </c>
      <c r="C114" s="204"/>
      <c r="D114" s="196" t="s">
        <v>301</v>
      </c>
      <c r="E114" s="196" t="s">
        <v>307</v>
      </c>
      <c r="F114" s="201" t="s">
        <v>420</v>
      </c>
      <c r="G114" s="196" t="s">
        <v>400</v>
      </c>
      <c r="H114" s="196">
        <v>2</v>
      </c>
      <c r="I114" s="197">
        <v>13325.3</v>
      </c>
      <c r="J114" s="197">
        <v>11524.7</v>
      </c>
      <c r="K114" s="197">
        <v>11724.7</v>
      </c>
      <c r="L114" s="369"/>
      <c r="M114" s="320"/>
      <c r="N114" s="320"/>
      <c r="O114" s="320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D114" s="321"/>
      <c r="AE114" s="321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7"/>
      <c r="BD114" s="367"/>
      <c r="BE114" s="367"/>
      <c r="BF114" s="367"/>
      <c r="BG114" s="367"/>
      <c r="BH114" s="367"/>
      <c r="BI114" s="367"/>
      <c r="BJ114" s="367"/>
      <c r="BK114" s="367"/>
      <c r="BL114" s="367"/>
      <c r="BM114" s="367"/>
      <c r="BN114" s="367"/>
      <c r="IS114" s="323"/>
      <c r="IT114" s="323"/>
      <c r="IU114" s="323"/>
      <c r="IV114" s="323"/>
    </row>
    <row r="115" spans="2:11" ht="14.25" customHeight="1">
      <c r="B115" s="203" t="s">
        <v>405</v>
      </c>
      <c r="C115" s="348"/>
      <c r="D115" s="196" t="s">
        <v>301</v>
      </c>
      <c r="E115" s="196" t="s">
        <v>307</v>
      </c>
      <c r="F115" s="201" t="s">
        <v>420</v>
      </c>
      <c r="G115" s="196" t="s">
        <v>406</v>
      </c>
      <c r="H115" s="196"/>
      <c r="I115" s="197">
        <f>I116</f>
        <v>185.7</v>
      </c>
      <c r="J115" s="197">
        <f>J116</f>
        <v>50</v>
      </c>
      <c r="K115" s="197">
        <f>K116</f>
        <v>50</v>
      </c>
    </row>
    <row r="116" spans="2:11" ht="14.25" customHeight="1">
      <c r="B116" s="203" t="s">
        <v>407</v>
      </c>
      <c r="C116" s="348"/>
      <c r="D116" s="196" t="s">
        <v>301</v>
      </c>
      <c r="E116" s="196" t="s">
        <v>307</v>
      </c>
      <c r="F116" s="201" t="s">
        <v>420</v>
      </c>
      <c r="G116" s="196" t="s">
        <v>408</v>
      </c>
      <c r="H116" s="196"/>
      <c r="I116" s="197">
        <f>I117</f>
        <v>185.7</v>
      </c>
      <c r="J116" s="197">
        <f>J117</f>
        <v>50</v>
      </c>
      <c r="K116" s="197">
        <f>K117</f>
        <v>50</v>
      </c>
    </row>
    <row r="117" spans="2:12" ht="17.25" customHeight="1">
      <c r="B117" s="198" t="s">
        <v>389</v>
      </c>
      <c r="C117" s="348"/>
      <c r="D117" s="196" t="s">
        <v>301</v>
      </c>
      <c r="E117" s="196" t="s">
        <v>307</v>
      </c>
      <c r="F117" s="201" t="s">
        <v>420</v>
      </c>
      <c r="G117" s="196" t="s">
        <v>408</v>
      </c>
      <c r="H117" s="196">
        <v>2</v>
      </c>
      <c r="I117" s="197">
        <v>185.7</v>
      </c>
      <c r="J117" s="197">
        <v>50</v>
      </c>
      <c r="K117" s="197">
        <v>50</v>
      </c>
      <c r="L117" s="369"/>
    </row>
    <row r="118" spans="2:11" ht="14.25" customHeight="1">
      <c r="B118" s="204" t="s">
        <v>409</v>
      </c>
      <c r="C118" s="348"/>
      <c r="D118" s="196" t="s">
        <v>301</v>
      </c>
      <c r="E118" s="196" t="s">
        <v>307</v>
      </c>
      <c r="F118" s="201" t="s">
        <v>420</v>
      </c>
      <c r="G118" s="349">
        <v>800</v>
      </c>
      <c r="H118" s="354"/>
      <c r="I118" s="197">
        <f>I119</f>
        <v>20</v>
      </c>
      <c r="J118" s="197">
        <f>J119</f>
        <v>20</v>
      </c>
      <c r="K118" s="197">
        <f>K119</f>
        <v>20</v>
      </c>
    </row>
    <row r="119" spans="2:11" ht="14.25" customHeight="1">
      <c r="B119" s="204" t="s">
        <v>411</v>
      </c>
      <c r="C119" s="348"/>
      <c r="D119" s="196" t="s">
        <v>301</v>
      </c>
      <c r="E119" s="196" t="s">
        <v>307</v>
      </c>
      <c r="F119" s="201" t="s">
        <v>420</v>
      </c>
      <c r="G119" s="349">
        <v>850</v>
      </c>
      <c r="H119" s="354"/>
      <c r="I119" s="197">
        <f>I120</f>
        <v>20</v>
      </c>
      <c r="J119" s="197">
        <f>J120</f>
        <v>20</v>
      </c>
      <c r="K119" s="197">
        <f>K120</f>
        <v>20</v>
      </c>
    </row>
    <row r="120" spans="2:11" ht="14.25" customHeight="1">
      <c r="B120" s="204" t="s">
        <v>389</v>
      </c>
      <c r="C120" s="348"/>
      <c r="D120" s="196" t="s">
        <v>301</v>
      </c>
      <c r="E120" s="196" t="s">
        <v>307</v>
      </c>
      <c r="F120" s="201" t="s">
        <v>420</v>
      </c>
      <c r="G120" s="349">
        <v>850</v>
      </c>
      <c r="H120" s="349">
        <v>2</v>
      </c>
      <c r="I120" s="197">
        <v>20</v>
      </c>
      <c r="J120" s="197">
        <v>20</v>
      </c>
      <c r="K120" s="197">
        <v>20</v>
      </c>
    </row>
    <row r="121" spans="2:11" ht="41.25" customHeight="1" hidden="1">
      <c r="B121" s="350" t="s">
        <v>401</v>
      </c>
      <c r="C121" s="351"/>
      <c r="D121" s="196" t="s">
        <v>301</v>
      </c>
      <c r="E121" s="196" t="s">
        <v>307</v>
      </c>
      <c r="F121" s="201" t="s">
        <v>402</v>
      </c>
      <c r="G121" s="196"/>
      <c r="H121" s="196"/>
      <c r="I121" s="197">
        <f>I122</f>
        <v>0</v>
      </c>
      <c r="J121" s="197">
        <f>J122</f>
        <v>0</v>
      </c>
      <c r="K121" s="197">
        <f>K122</f>
        <v>0</v>
      </c>
    </row>
    <row r="122" spans="2:11" ht="30.75" customHeight="1" hidden="1">
      <c r="B122" s="352" t="s">
        <v>397</v>
      </c>
      <c r="C122" s="351"/>
      <c r="D122" s="196" t="s">
        <v>301</v>
      </c>
      <c r="E122" s="196" t="s">
        <v>307</v>
      </c>
      <c r="F122" s="201" t="s">
        <v>402</v>
      </c>
      <c r="G122" s="196" t="s">
        <v>398</v>
      </c>
      <c r="H122" s="196"/>
      <c r="I122" s="197">
        <f>I123</f>
        <v>0</v>
      </c>
      <c r="J122" s="197">
        <f>J123</f>
        <v>0</v>
      </c>
      <c r="K122" s="197">
        <f>K123</f>
        <v>0</v>
      </c>
    </row>
    <row r="123" spans="2:11" ht="14.25" customHeight="1" hidden="1">
      <c r="B123" s="198" t="s">
        <v>399</v>
      </c>
      <c r="C123" s="351"/>
      <c r="D123" s="196" t="s">
        <v>301</v>
      </c>
      <c r="E123" s="196" t="s">
        <v>307</v>
      </c>
      <c r="F123" s="201" t="s">
        <v>402</v>
      </c>
      <c r="G123" s="196" t="s">
        <v>400</v>
      </c>
      <c r="H123" s="196"/>
      <c r="I123" s="197">
        <f>I124</f>
        <v>0</v>
      </c>
      <c r="J123" s="197">
        <f>J124</f>
        <v>0</v>
      </c>
      <c r="K123" s="197">
        <f>K124</f>
        <v>0</v>
      </c>
    </row>
    <row r="124" spans="2:11" ht="14.25" customHeight="1" hidden="1">
      <c r="B124" s="198" t="s">
        <v>390</v>
      </c>
      <c r="C124" s="351"/>
      <c r="D124" s="196" t="s">
        <v>301</v>
      </c>
      <c r="E124" s="196" t="s">
        <v>307</v>
      </c>
      <c r="F124" s="201" t="s">
        <v>402</v>
      </c>
      <c r="G124" s="196" t="s">
        <v>400</v>
      </c>
      <c r="H124" s="196">
        <v>3</v>
      </c>
      <c r="I124" s="197"/>
      <c r="J124" s="197"/>
      <c r="K124" s="197"/>
    </row>
    <row r="125" spans="2:11" ht="15" customHeight="1">
      <c r="B125" s="370" t="s">
        <v>308</v>
      </c>
      <c r="C125" s="347"/>
      <c r="D125" s="195" t="s">
        <v>301</v>
      </c>
      <c r="E125" s="195" t="s">
        <v>309</v>
      </c>
      <c r="F125" s="201"/>
      <c r="G125" s="196"/>
      <c r="H125" s="196"/>
      <c r="I125" s="197">
        <f>I126</f>
        <v>1.1</v>
      </c>
      <c r="J125" s="197">
        <f>J126</f>
        <v>1.1</v>
      </c>
      <c r="K125" s="197">
        <f>K126</f>
        <v>1</v>
      </c>
    </row>
    <row r="126" spans="2:11" ht="15" customHeight="1">
      <c r="B126" s="198" t="s">
        <v>393</v>
      </c>
      <c r="C126" s="348"/>
      <c r="D126" s="196" t="s">
        <v>301</v>
      </c>
      <c r="E126" s="196" t="s">
        <v>309</v>
      </c>
      <c r="F126" s="196" t="s">
        <v>394</v>
      </c>
      <c r="G126" s="196"/>
      <c r="H126" s="196"/>
      <c r="I126" s="197">
        <f>I127</f>
        <v>1.1</v>
      </c>
      <c r="J126" s="197">
        <f>J127</f>
        <v>1.1</v>
      </c>
      <c r="K126" s="197">
        <f>K127</f>
        <v>1</v>
      </c>
    </row>
    <row r="127" spans="2:11" ht="40.5" customHeight="1">
      <c r="B127" s="202" t="s">
        <v>421</v>
      </c>
      <c r="C127" s="348"/>
      <c r="D127" s="196" t="s">
        <v>301</v>
      </c>
      <c r="E127" s="196" t="s">
        <v>309</v>
      </c>
      <c r="F127" s="201" t="s">
        <v>422</v>
      </c>
      <c r="G127" s="196"/>
      <c r="H127" s="196"/>
      <c r="I127" s="197">
        <f>I128</f>
        <v>1.1</v>
      </c>
      <c r="J127" s="197">
        <f>J128</f>
        <v>1.1</v>
      </c>
      <c r="K127" s="197">
        <f>K128</f>
        <v>1</v>
      </c>
    </row>
    <row r="128" spans="2:11" ht="15.75" customHeight="1">
      <c r="B128" s="203" t="s">
        <v>405</v>
      </c>
      <c r="C128" s="348"/>
      <c r="D128" s="196" t="s">
        <v>301</v>
      </c>
      <c r="E128" s="196" t="s">
        <v>309</v>
      </c>
      <c r="F128" s="201" t="s">
        <v>422</v>
      </c>
      <c r="G128" s="196" t="s">
        <v>406</v>
      </c>
      <c r="H128" s="196"/>
      <c r="I128" s="197">
        <f>I129</f>
        <v>1.1</v>
      </c>
      <c r="J128" s="197">
        <f>J129</f>
        <v>1.1</v>
      </c>
      <c r="K128" s="197">
        <f>K129</f>
        <v>1</v>
      </c>
    </row>
    <row r="129" spans="2:11" ht="12.75" customHeight="1">
      <c r="B129" s="203" t="s">
        <v>407</v>
      </c>
      <c r="C129" s="348"/>
      <c r="D129" s="196" t="s">
        <v>301</v>
      </c>
      <c r="E129" s="196" t="s">
        <v>309</v>
      </c>
      <c r="F129" s="201" t="s">
        <v>422</v>
      </c>
      <c r="G129" s="196" t="s">
        <v>408</v>
      </c>
      <c r="H129" s="196"/>
      <c r="I129" s="197">
        <f>I130</f>
        <v>1.1</v>
      </c>
      <c r="J129" s="197">
        <f>J130</f>
        <v>1.1</v>
      </c>
      <c r="K129" s="197">
        <f>K130</f>
        <v>1</v>
      </c>
    </row>
    <row r="130" spans="2:11" ht="14.25" customHeight="1">
      <c r="B130" s="198" t="s">
        <v>391</v>
      </c>
      <c r="C130" s="348"/>
      <c r="D130" s="196" t="s">
        <v>301</v>
      </c>
      <c r="E130" s="196" t="s">
        <v>309</v>
      </c>
      <c r="F130" s="201" t="s">
        <v>422</v>
      </c>
      <c r="G130" s="196" t="s">
        <v>408</v>
      </c>
      <c r="H130" s="196" t="s">
        <v>423</v>
      </c>
      <c r="I130" s="197">
        <v>1.1</v>
      </c>
      <c r="J130" s="197">
        <v>1.1</v>
      </c>
      <c r="K130" s="197">
        <v>1</v>
      </c>
    </row>
    <row r="131" spans="2:11" ht="12.75" customHeight="1">
      <c r="B131" s="353" t="s">
        <v>312</v>
      </c>
      <c r="C131" s="361"/>
      <c r="D131" s="195" t="s">
        <v>301</v>
      </c>
      <c r="E131" s="195" t="s">
        <v>313</v>
      </c>
      <c r="F131" s="199"/>
      <c r="G131" s="196"/>
      <c r="H131" s="196"/>
      <c r="I131" s="197">
        <f>I132</f>
        <v>100</v>
      </c>
      <c r="J131" s="197">
        <f>J132</f>
        <v>100</v>
      </c>
      <c r="K131" s="197">
        <f>K132</f>
        <v>100</v>
      </c>
    </row>
    <row r="132" spans="2:11" ht="15.75" customHeight="1">
      <c r="B132" s="203" t="s">
        <v>393</v>
      </c>
      <c r="C132" s="348"/>
      <c r="D132" s="196" t="s">
        <v>301</v>
      </c>
      <c r="E132" s="196" t="s">
        <v>313</v>
      </c>
      <c r="F132" s="199" t="s">
        <v>394</v>
      </c>
      <c r="G132" s="196"/>
      <c r="H132" s="196"/>
      <c r="I132" s="197">
        <f>I133</f>
        <v>100</v>
      </c>
      <c r="J132" s="197">
        <f>J133</f>
        <v>100</v>
      </c>
      <c r="K132" s="197">
        <f>K133</f>
        <v>100</v>
      </c>
    </row>
    <row r="133" spans="2:11" ht="13.5" customHeight="1">
      <c r="B133" s="203" t="s">
        <v>424</v>
      </c>
      <c r="C133" s="348"/>
      <c r="D133" s="196" t="s">
        <v>301</v>
      </c>
      <c r="E133" s="196" t="s">
        <v>313</v>
      </c>
      <c r="F133" s="201" t="s">
        <v>425</v>
      </c>
      <c r="G133" s="196"/>
      <c r="H133" s="196"/>
      <c r="I133" s="197">
        <f>I134</f>
        <v>100</v>
      </c>
      <c r="J133" s="197">
        <f>J134</f>
        <v>100</v>
      </c>
      <c r="K133" s="197">
        <f>K134</f>
        <v>100</v>
      </c>
    </row>
    <row r="134" spans="2:11" ht="12.75" customHeight="1">
      <c r="B134" s="203" t="s">
        <v>409</v>
      </c>
      <c r="C134" s="348"/>
      <c r="D134" s="196" t="s">
        <v>301</v>
      </c>
      <c r="E134" s="196" t="s">
        <v>313</v>
      </c>
      <c r="F134" s="201" t="s">
        <v>425</v>
      </c>
      <c r="G134" s="196" t="s">
        <v>410</v>
      </c>
      <c r="H134" s="196"/>
      <c r="I134" s="197">
        <f>I135</f>
        <v>100</v>
      </c>
      <c r="J134" s="197">
        <f>J135</f>
        <v>100</v>
      </c>
      <c r="K134" s="197">
        <f>K135</f>
        <v>100</v>
      </c>
    </row>
    <row r="135" spans="2:11" ht="12.75" customHeight="1">
      <c r="B135" s="203" t="s">
        <v>426</v>
      </c>
      <c r="C135" s="348"/>
      <c r="D135" s="196" t="s">
        <v>301</v>
      </c>
      <c r="E135" s="196" t="s">
        <v>313</v>
      </c>
      <c r="F135" s="201" t="s">
        <v>425</v>
      </c>
      <c r="G135" s="196" t="s">
        <v>427</v>
      </c>
      <c r="H135" s="196"/>
      <c r="I135" s="197">
        <f>I136</f>
        <v>100</v>
      </c>
      <c r="J135" s="197">
        <f>J136</f>
        <v>100</v>
      </c>
      <c r="K135" s="197">
        <f>K136</f>
        <v>100</v>
      </c>
    </row>
    <row r="136" spans="2:11" ht="12.75" customHeight="1">
      <c r="B136" s="198" t="s">
        <v>389</v>
      </c>
      <c r="C136" s="348"/>
      <c r="D136" s="196" t="s">
        <v>301</v>
      </c>
      <c r="E136" s="196" t="s">
        <v>313</v>
      </c>
      <c r="F136" s="201" t="s">
        <v>425</v>
      </c>
      <c r="G136" s="196" t="s">
        <v>427</v>
      </c>
      <c r="H136" s="196">
        <v>2</v>
      </c>
      <c r="I136" s="197">
        <v>100</v>
      </c>
      <c r="J136" s="197">
        <v>100</v>
      </c>
      <c r="K136" s="197">
        <v>100</v>
      </c>
    </row>
    <row r="137" spans="2:11" ht="12.75" customHeight="1">
      <c r="B137" s="353" t="s">
        <v>314</v>
      </c>
      <c r="C137" s="347"/>
      <c r="D137" s="195" t="s">
        <v>301</v>
      </c>
      <c r="E137" s="195" t="s">
        <v>315</v>
      </c>
      <c r="F137" s="201"/>
      <c r="G137" s="196"/>
      <c r="H137" s="196"/>
      <c r="I137" s="237">
        <f>I152+I178+I159+I168+I232+I138+I142+I173</f>
        <v>15560.899999999998</v>
      </c>
      <c r="J137" s="237">
        <f>J152+J178+J159+J168+J232+J138+J142+J173</f>
        <v>11311.3</v>
      </c>
      <c r="K137" s="237">
        <f>K152+K178+K159+K168+K232+K138+K142+K173</f>
        <v>9038.5</v>
      </c>
    </row>
    <row r="138" spans="2:11" ht="28.5">
      <c r="B138" s="203" t="s">
        <v>428</v>
      </c>
      <c r="C138" s="347"/>
      <c r="D138" s="196" t="s">
        <v>301</v>
      </c>
      <c r="E138" s="196" t="s">
        <v>315</v>
      </c>
      <c r="F138" s="201" t="s">
        <v>429</v>
      </c>
      <c r="G138" s="196"/>
      <c r="H138" s="196"/>
      <c r="I138" s="197">
        <f>I139</f>
        <v>365.5</v>
      </c>
      <c r="J138" s="197">
        <f>J139</f>
        <v>0</v>
      </c>
      <c r="K138" s="197">
        <f>K139</f>
        <v>0</v>
      </c>
    </row>
    <row r="139" spans="2:11" ht="12.75" customHeight="1">
      <c r="B139" s="203" t="s">
        <v>405</v>
      </c>
      <c r="C139" s="347"/>
      <c r="D139" s="196" t="s">
        <v>301</v>
      </c>
      <c r="E139" s="196" t="s">
        <v>315</v>
      </c>
      <c r="F139" s="201" t="s">
        <v>429</v>
      </c>
      <c r="G139" s="196" t="s">
        <v>406</v>
      </c>
      <c r="H139" s="196"/>
      <c r="I139" s="197">
        <f>I140</f>
        <v>365.5</v>
      </c>
      <c r="J139" s="197">
        <f>J140</f>
        <v>0</v>
      </c>
      <c r="K139" s="197">
        <f>K140</f>
        <v>0</v>
      </c>
    </row>
    <row r="140" spans="2:11" ht="12.75" customHeight="1">
      <c r="B140" s="203" t="s">
        <v>407</v>
      </c>
      <c r="C140" s="347"/>
      <c r="D140" s="196" t="s">
        <v>301</v>
      </c>
      <c r="E140" s="196" t="s">
        <v>315</v>
      </c>
      <c r="F140" s="201" t="s">
        <v>429</v>
      </c>
      <c r="G140" s="196" t="s">
        <v>408</v>
      </c>
      <c r="H140" s="196"/>
      <c r="I140" s="197">
        <f>I141</f>
        <v>365.5</v>
      </c>
      <c r="J140" s="197">
        <f>J141</f>
        <v>0</v>
      </c>
      <c r="K140" s="197">
        <f>K141</f>
        <v>0</v>
      </c>
    </row>
    <row r="141" spans="2:11" ht="12.75" customHeight="1">
      <c r="B141" s="198" t="s">
        <v>389</v>
      </c>
      <c r="C141" s="347"/>
      <c r="D141" s="196" t="s">
        <v>301</v>
      </c>
      <c r="E141" s="196" t="s">
        <v>315</v>
      </c>
      <c r="F141" s="201" t="s">
        <v>429</v>
      </c>
      <c r="G141" s="196" t="s">
        <v>408</v>
      </c>
      <c r="H141" s="196" t="s">
        <v>413</v>
      </c>
      <c r="I141" s="197">
        <v>365.5</v>
      </c>
      <c r="J141" s="197"/>
      <c r="K141" s="197"/>
    </row>
    <row r="142" spans="2:11" ht="28.5" customHeight="1">
      <c r="B142" s="203" t="s">
        <v>465</v>
      </c>
      <c r="C142" s="347"/>
      <c r="D142" s="196" t="s">
        <v>301</v>
      </c>
      <c r="E142" s="196" t="s">
        <v>315</v>
      </c>
      <c r="F142" s="201" t="s">
        <v>466</v>
      </c>
      <c r="G142" s="196"/>
      <c r="H142" s="196"/>
      <c r="I142" s="197">
        <f>I143+I151+I146</f>
        <v>700</v>
      </c>
      <c r="J142" s="197">
        <f>J143+J151</f>
        <v>0</v>
      </c>
      <c r="K142" s="197">
        <f>K143+K151</f>
        <v>0</v>
      </c>
    </row>
    <row r="143" spans="2:11" ht="12.75" customHeight="1">
      <c r="B143" s="203" t="s">
        <v>405</v>
      </c>
      <c r="C143" s="347"/>
      <c r="D143" s="196" t="s">
        <v>301</v>
      </c>
      <c r="E143" s="196" t="s">
        <v>315</v>
      </c>
      <c r="F143" s="201" t="s">
        <v>466</v>
      </c>
      <c r="G143" s="196" t="s">
        <v>406</v>
      </c>
      <c r="H143" s="196"/>
      <c r="I143" s="197">
        <f>I144</f>
        <v>693.3</v>
      </c>
      <c r="J143" s="197">
        <f>J144</f>
        <v>0</v>
      </c>
      <c r="K143" s="197">
        <f>K144</f>
        <v>0</v>
      </c>
    </row>
    <row r="144" spans="2:11" ht="12.75" customHeight="1">
      <c r="B144" s="203" t="s">
        <v>407</v>
      </c>
      <c r="C144" s="347"/>
      <c r="D144" s="196" t="s">
        <v>301</v>
      </c>
      <c r="E144" s="196" t="s">
        <v>315</v>
      </c>
      <c r="F144" s="201" t="s">
        <v>466</v>
      </c>
      <c r="G144" s="196" t="s">
        <v>408</v>
      </c>
      <c r="H144" s="196"/>
      <c r="I144" s="197">
        <f>I145</f>
        <v>693.3</v>
      </c>
      <c r="J144" s="197">
        <f>J145</f>
        <v>0</v>
      </c>
      <c r="K144" s="197">
        <f>K145</f>
        <v>0</v>
      </c>
    </row>
    <row r="145" spans="2:11" ht="12.75" customHeight="1">
      <c r="B145" s="198" t="s">
        <v>389</v>
      </c>
      <c r="C145" s="347"/>
      <c r="D145" s="196" t="s">
        <v>301</v>
      </c>
      <c r="E145" s="196" t="s">
        <v>315</v>
      </c>
      <c r="F145" s="201" t="s">
        <v>466</v>
      </c>
      <c r="G145" s="196" t="s">
        <v>408</v>
      </c>
      <c r="H145" s="196" t="s">
        <v>413</v>
      </c>
      <c r="I145" s="197">
        <v>693.3</v>
      </c>
      <c r="J145" s="197"/>
      <c r="K145" s="197"/>
    </row>
    <row r="146" spans="2:11" ht="12.75" customHeight="1">
      <c r="B146" s="198" t="s">
        <v>437</v>
      </c>
      <c r="C146" s="347"/>
      <c r="D146" s="196" t="s">
        <v>301</v>
      </c>
      <c r="E146" s="196" t="s">
        <v>315</v>
      </c>
      <c r="F146" s="201" t="s">
        <v>466</v>
      </c>
      <c r="G146" s="196" t="s">
        <v>436</v>
      </c>
      <c r="H146" s="196"/>
      <c r="I146" s="197">
        <f>I147</f>
        <v>1.7</v>
      </c>
      <c r="J146" s="197">
        <f>J147</f>
        <v>0</v>
      </c>
      <c r="K146" s="197">
        <f>K147</f>
        <v>0</v>
      </c>
    </row>
    <row r="147" spans="2:11" ht="12.75" customHeight="1">
      <c r="B147" s="198" t="s">
        <v>439</v>
      </c>
      <c r="C147" s="347"/>
      <c r="D147" s="196" t="s">
        <v>301</v>
      </c>
      <c r="E147" s="196" t="s">
        <v>315</v>
      </c>
      <c r="F147" s="201" t="s">
        <v>466</v>
      </c>
      <c r="G147" s="196" t="s">
        <v>438</v>
      </c>
      <c r="H147" s="196"/>
      <c r="I147" s="197">
        <f>I148</f>
        <v>1.7</v>
      </c>
      <c r="J147" s="197">
        <f>J148</f>
        <v>0</v>
      </c>
      <c r="K147" s="197">
        <f>K148</f>
        <v>0</v>
      </c>
    </row>
    <row r="148" spans="2:11" ht="12.75" customHeight="1">
      <c r="B148" s="198" t="s">
        <v>389</v>
      </c>
      <c r="C148" s="347"/>
      <c r="D148" s="196" t="s">
        <v>301</v>
      </c>
      <c r="E148" s="196" t="s">
        <v>315</v>
      </c>
      <c r="F148" s="201" t="s">
        <v>466</v>
      </c>
      <c r="G148" s="196" t="s">
        <v>438</v>
      </c>
      <c r="H148" s="196" t="s">
        <v>413</v>
      </c>
      <c r="I148" s="197">
        <v>1.7</v>
      </c>
      <c r="J148" s="197"/>
      <c r="K148" s="197"/>
    </row>
    <row r="149" spans="2:11" ht="12.75" customHeight="1">
      <c r="B149" s="204" t="s">
        <v>409</v>
      </c>
      <c r="C149" s="347"/>
      <c r="D149" s="196" t="s">
        <v>301</v>
      </c>
      <c r="E149" s="196" t="s">
        <v>315</v>
      </c>
      <c r="F149" s="201" t="s">
        <v>466</v>
      </c>
      <c r="G149" s="196" t="s">
        <v>410</v>
      </c>
      <c r="H149" s="196"/>
      <c r="I149" s="197">
        <f>I150</f>
        <v>5</v>
      </c>
      <c r="J149" s="197">
        <f>J150</f>
        <v>0</v>
      </c>
      <c r="K149" s="197">
        <f>K150</f>
        <v>0</v>
      </c>
    </row>
    <row r="150" spans="2:11" ht="12.75" customHeight="1">
      <c r="B150" s="204" t="s">
        <v>411</v>
      </c>
      <c r="C150" s="347"/>
      <c r="D150" s="196" t="s">
        <v>301</v>
      </c>
      <c r="E150" s="196" t="s">
        <v>315</v>
      </c>
      <c r="F150" s="201" t="s">
        <v>466</v>
      </c>
      <c r="G150" s="196" t="s">
        <v>412</v>
      </c>
      <c r="H150" s="196"/>
      <c r="I150" s="197">
        <f>I151</f>
        <v>5</v>
      </c>
      <c r="J150" s="197">
        <f>J151</f>
        <v>0</v>
      </c>
      <c r="K150" s="197">
        <f>K151</f>
        <v>0</v>
      </c>
    </row>
    <row r="151" spans="2:11" ht="12.75" customHeight="1">
      <c r="B151" s="204" t="s">
        <v>389</v>
      </c>
      <c r="C151" s="347"/>
      <c r="D151" s="196" t="s">
        <v>301</v>
      </c>
      <c r="E151" s="196" t="s">
        <v>315</v>
      </c>
      <c r="F151" s="201" t="s">
        <v>466</v>
      </c>
      <c r="G151" s="196" t="s">
        <v>412</v>
      </c>
      <c r="H151" s="196" t="s">
        <v>413</v>
      </c>
      <c r="I151" s="197">
        <v>5</v>
      </c>
      <c r="J151" s="197"/>
      <c r="K151" s="197"/>
    </row>
    <row r="152" spans="2:11" ht="28.5" customHeight="1">
      <c r="B152" s="371" t="s">
        <v>430</v>
      </c>
      <c r="C152" s="348"/>
      <c r="D152" s="196" t="s">
        <v>301</v>
      </c>
      <c r="E152" s="196" t="s">
        <v>315</v>
      </c>
      <c r="F152" s="372" t="s">
        <v>431</v>
      </c>
      <c r="G152" s="196"/>
      <c r="H152" s="196"/>
      <c r="I152" s="197">
        <f>I153</f>
        <v>11.3</v>
      </c>
      <c r="J152" s="197">
        <f>J153</f>
        <v>0</v>
      </c>
      <c r="K152" s="197">
        <f>K153</f>
        <v>0</v>
      </c>
    </row>
    <row r="153" spans="2:11" ht="12.75" customHeight="1">
      <c r="B153" s="200" t="s">
        <v>417</v>
      </c>
      <c r="C153" s="373"/>
      <c r="D153" s="196" t="s">
        <v>301</v>
      </c>
      <c r="E153" s="196" t="s">
        <v>315</v>
      </c>
      <c r="F153" s="362" t="s">
        <v>432</v>
      </c>
      <c r="G153" s="196"/>
      <c r="H153" s="196"/>
      <c r="I153" s="197">
        <f>I155</f>
        <v>11.3</v>
      </c>
      <c r="J153" s="197">
        <f>J156</f>
        <v>0</v>
      </c>
      <c r="K153" s="197">
        <f>K155</f>
        <v>0</v>
      </c>
    </row>
    <row r="154" spans="2:11" ht="12.75" customHeight="1" hidden="1">
      <c r="B154" s="374"/>
      <c r="C154" s="373"/>
      <c r="D154" s="196"/>
      <c r="E154" s="196"/>
      <c r="F154" s="362"/>
      <c r="G154" s="196"/>
      <c r="H154" s="196"/>
      <c r="I154" s="197">
        <f>I155</f>
        <v>11.3</v>
      </c>
      <c r="J154" s="197"/>
      <c r="K154" s="197"/>
    </row>
    <row r="155" spans="2:11" ht="12.75" customHeight="1" hidden="1">
      <c r="B155" s="375"/>
      <c r="C155" s="373"/>
      <c r="D155" s="196"/>
      <c r="E155" s="196"/>
      <c r="F155" s="362"/>
      <c r="G155" s="196"/>
      <c r="H155" s="196"/>
      <c r="I155" s="197">
        <f>I156</f>
        <v>11.3</v>
      </c>
      <c r="J155" s="197"/>
      <c r="K155" s="197"/>
    </row>
    <row r="156" spans="2:11" ht="12.75" customHeight="1">
      <c r="B156" s="203" t="s">
        <v>405</v>
      </c>
      <c r="C156" s="373"/>
      <c r="D156" s="196" t="s">
        <v>301</v>
      </c>
      <c r="E156" s="196" t="s">
        <v>315</v>
      </c>
      <c r="F156" s="362" t="s">
        <v>432</v>
      </c>
      <c r="G156" s="196" t="s">
        <v>406</v>
      </c>
      <c r="H156" s="196"/>
      <c r="I156" s="197">
        <f>I157</f>
        <v>11.3</v>
      </c>
      <c r="J156" s="197">
        <f>J157</f>
        <v>0</v>
      </c>
      <c r="K156" s="197">
        <f>K157</f>
        <v>0</v>
      </c>
    </row>
    <row r="157" spans="2:11" ht="12.75" customHeight="1">
      <c r="B157" s="203" t="s">
        <v>407</v>
      </c>
      <c r="C157" s="348"/>
      <c r="D157" s="196" t="s">
        <v>301</v>
      </c>
      <c r="E157" s="196" t="s">
        <v>315</v>
      </c>
      <c r="F157" s="362" t="s">
        <v>432</v>
      </c>
      <c r="G157" s="196" t="s">
        <v>408</v>
      </c>
      <c r="H157" s="196"/>
      <c r="I157" s="197">
        <f>I158</f>
        <v>11.3</v>
      </c>
      <c r="J157" s="197">
        <f>J158</f>
        <v>0</v>
      </c>
      <c r="K157" s="197">
        <f>K158</f>
        <v>0</v>
      </c>
    </row>
    <row r="158" spans="2:11" ht="12.75" customHeight="1">
      <c r="B158" s="198" t="s">
        <v>389</v>
      </c>
      <c r="C158" s="348"/>
      <c r="D158" s="196" t="s">
        <v>301</v>
      </c>
      <c r="E158" s="196" t="s">
        <v>315</v>
      </c>
      <c r="F158" s="362" t="s">
        <v>432</v>
      </c>
      <c r="G158" s="196" t="s">
        <v>408</v>
      </c>
      <c r="H158" s="196" t="s">
        <v>413</v>
      </c>
      <c r="I158" s="197">
        <v>11.3</v>
      </c>
      <c r="J158" s="197"/>
      <c r="K158" s="197"/>
    </row>
    <row r="159" spans="2:11" ht="27.75" customHeight="1">
      <c r="B159" s="357" t="s">
        <v>750</v>
      </c>
      <c r="C159" s="354"/>
      <c r="D159" s="217" t="s">
        <v>301</v>
      </c>
      <c r="E159" s="217" t="s">
        <v>315</v>
      </c>
      <c r="F159" s="376" t="s">
        <v>415</v>
      </c>
      <c r="G159" s="217"/>
      <c r="H159" s="217"/>
      <c r="I159" s="340">
        <f>I160</f>
        <v>35</v>
      </c>
      <c r="J159" s="340">
        <f>J160</f>
        <v>35</v>
      </c>
      <c r="K159" s="340">
        <f>K160</f>
        <v>0</v>
      </c>
    </row>
    <row r="160" spans="2:11" ht="14.25" customHeight="1">
      <c r="B160" s="200" t="s">
        <v>417</v>
      </c>
      <c r="C160" s="348"/>
      <c r="D160" s="196" t="s">
        <v>301</v>
      </c>
      <c r="E160" s="196" t="s">
        <v>315</v>
      </c>
      <c r="F160" s="362" t="s">
        <v>435</v>
      </c>
      <c r="G160" s="196"/>
      <c r="H160" s="196"/>
      <c r="I160" s="197">
        <f>I161+I164</f>
        <v>35</v>
      </c>
      <c r="J160" s="197">
        <f>J161+J164</f>
        <v>35</v>
      </c>
      <c r="K160" s="197">
        <f>K161+K164</f>
        <v>0</v>
      </c>
    </row>
    <row r="161" spans="2:11" ht="12.75" customHeight="1">
      <c r="B161" s="203" t="s">
        <v>405</v>
      </c>
      <c r="C161" s="348"/>
      <c r="D161" s="196" t="s">
        <v>301</v>
      </c>
      <c r="E161" s="196" t="s">
        <v>315</v>
      </c>
      <c r="F161" s="362" t="s">
        <v>435</v>
      </c>
      <c r="G161" s="196" t="s">
        <v>406</v>
      </c>
      <c r="H161" s="196"/>
      <c r="I161" s="197">
        <f>I162</f>
        <v>26</v>
      </c>
      <c r="J161" s="197">
        <f>J162</f>
        <v>35</v>
      </c>
      <c r="K161" s="197">
        <f>K162</f>
        <v>0</v>
      </c>
    </row>
    <row r="162" spans="2:11" ht="12.75" customHeight="1">
      <c r="B162" s="203" t="s">
        <v>407</v>
      </c>
      <c r="C162" s="348"/>
      <c r="D162" s="196" t="s">
        <v>301</v>
      </c>
      <c r="E162" s="196" t="s">
        <v>315</v>
      </c>
      <c r="F162" s="362" t="s">
        <v>435</v>
      </c>
      <c r="G162" s="196" t="s">
        <v>408</v>
      </c>
      <c r="H162" s="196"/>
      <c r="I162" s="197">
        <f>I163</f>
        <v>26</v>
      </c>
      <c r="J162" s="197">
        <f>J163</f>
        <v>35</v>
      </c>
      <c r="K162" s="197">
        <f>K163</f>
        <v>0</v>
      </c>
    </row>
    <row r="163" spans="2:11" ht="12.75" customHeight="1">
      <c r="B163" s="198" t="s">
        <v>389</v>
      </c>
      <c r="C163" s="348"/>
      <c r="D163" s="196" t="s">
        <v>301</v>
      </c>
      <c r="E163" s="196" t="s">
        <v>315</v>
      </c>
      <c r="F163" s="362" t="s">
        <v>435</v>
      </c>
      <c r="G163" s="196" t="s">
        <v>408</v>
      </c>
      <c r="H163" s="196">
        <v>2</v>
      </c>
      <c r="I163" s="197">
        <v>26</v>
      </c>
      <c r="J163" s="197">
        <v>35</v>
      </c>
      <c r="K163" s="197"/>
    </row>
    <row r="164" spans="2:11" ht="14.25" customHeight="1">
      <c r="B164" s="200" t="s">
        <v>417</v>
      </c>
      <c r="C164" s="348"/>
      <c r="D164" s="196" t="s">
        <v>301</v>
      </c>
      <c r="E164" s="196" t="s">
        <v>315</v>
      </c>
      <c r="F164" s="362" t="s">
        <v>435</v>
      </c>
      <c r="G164" s="196" t="s">
        <v>436</v>
      </c>
      <c r="H164" s="196"/>
      <c r="I164" s="197">
        <f>I165+I167</f>
        <v>9</v>
      </c>
      <c r="J164" s="197">
        <f>J165</f>
        <v>0</v>
      </c>
      <c r="K164" s="197">
        <f>K165</f>
        <v>0</v>
      </c>
    </row>
    <row r="165" spans="2:11" ht="15.75" customHeight="1">
      <c r="B165" s="198" t="s">
        <v>437</v>
      </c>
      <c r="C165" s="348"/>
      <c r="D165" s="196" t="s">
        <v>301</v>
      </c>
      <c r="E165" s="196" t="s">
        <v>315</v>
      </c>
      <c r="F165" s="362" t="s">
        <v>435</v>
      </c>
      <c r="G165" s="196" t="s">
        <v>438</v>
      </c>
      <c r="H165" s="196"/>
      <c r="I165" s="197">
        <f>I166</f>
        <v>9</v>
      </c>
      <c r="J165" s="197">
        <f>J166</f>
        <v>0</v>
      </c>
      <c r="K165" s="197">
        <f>K166</f>
        <v>0</v>
      </c>
    </row>
    <row r="166" spans="2:11" ht="15.75" customHeight="1">
      <c r="B166" s="198" t="s">
        <v>439</v>
      </c>
      <c r="C166" s="348"/>
      <c r="D166" s="196" t="s">
        <v>301</v>
      </c>
      <c r="E166" s="196" t="s">
        <v>315</v>
      </c>
      <c r="F166" s="362" t="s">
        <v>435</v>
      </c>
      <c r="G166" s="196" t="s">
        <v>438</v>
      </c>
      <c r="H166" s="196" t="s">
        <v>413</v>
      </c>
      <c r="I166" s="197">
        <v>9</v>
      </c>
      <c r="J166" s="197"/>
      <c r="K166" s="197"/>
    </row>
    <row r="167" spans="2:11" ht="15.75" customHeight="1" hidden="1">
      <c r="B167" s="198" t="s">
        <v>440</v>
      </c>
      <c r="C167" s="348"/>
      <c r="D167" s="196" t="s">
        <v>301</v>
      </c>
      <c r="E167" s="196" t="s">
        <v>315</v>
      </c>
      <c r="F167" s="362" t="s">
        <v>435</v>
      </c>
      <c r="G167" s="196" t="s">
        <v>441</v>
      </c>
      <c r="H167" s="196" t="s">
        <v>413</v>
      </c>
      <c r="I167" s="197"/>
      <c r="J167" s="197"/>
      <c r="K167" s="197"/>
    </row>
    <row r="168" spans="2:11" ht="28.5" customHeight="1">
      <c r="B168" s="216" t="s">
        <v>751</v>
      </c>
      <c r="C168" s="373"/>
      <c r="D168" s="217" t="s">
        <v>301</v>
      </c>
      <c r="E168" s="217" t="s">
        <v>315</v>
      </c>
      <c r="F168" s="335" t="s">
        <v>434</v>
      </c>
      <c r="G168" s="217"/>
      <c r="H168" s="217"/>
      <c r="I168" s="340">
        <f>I169</f>
        <v>2.5</v>
      </c>
      <c r="J168" s="340">
        <f>J169</f>
        <v>2.5</v>
      </c>
      <c r="K168" s="340">
        <f>K169</f>
        <v>2.5</v>
      </c>
    </row>
    <row r="169" spans="2:11" ht="15.75" customHeight="1">
      <c r="B169" s="219" t="s">
        <v>417</v>
      </c>
      <c r="C169" s="373"/>
      <c r="D169" s="196" t="s">
        <v>301</v>
      </c>
      <c r="E169" s="196" t="s">
        <v>315</v>
      </c>
      <c r="F169" s="220" t="s">
        <v>446</v>
      </c>
      <c r="G169" s="196"/>
      <c r="H169" s="196"/>
      <c r="I169" s="197">
        <f>I170</f>
        <v>2.5</v>
      </c>
      <c r="J169" s="197">
        <f>J170</f>
        <v>2.5</v>
      </c>
      <c r="K169" s="197">
        <f>K170</f>
        <v>2.5</v>
      </c>
    </row>
    <row r="170" spans="2:11" ht="15.75" customHeight="1">
      <c r="B170" s="203" t="s">
        <v>405</v>
      </c>
      <c r="C170" s="373"/>
      <c r="D170" s="196" t="s">
        <v>301</v>
      </c>
      <c r="E170" s="196" t="s">
        <v>315</v>
      </c>
      <c r="F170" s="220" t="s">
        <v>446</v>
      </c>
      <c r="G170" s="196" t="s">
        <v>406</v>
      </c>
      <c r="H170" s="196"/>
      <c r="I170" s="197">
        <f>I171</f>
        <v>2.5</v>
      </c>
      <c r="J170" s="197">
        <f>J171</f>
        <v>2.5</v>
      </c>
      <c r="K170" s="197">
        <f>K171</f>
        <v>2.5</v>
      </c>
    </row>
    <row r="171" spans="2:11" ht="15.75" customHeight="1">
      <c r="B171" s="203" t="s">
        <v>407</v>
      </c>
      <c r="C171" s="373"/>
      <c r="D171" s="196" t="s">
        <v>301</v>
      </c>
      <c r="E171" s="196" t="s">
        <v>315</v>
      </c>
      <c r="F171" s="220" t="s">
        <v>446</v>
      </c>
      <c r="G171" s="196" t="s">
        <v>408</v>
      </c>
      <c r="H171" s="196"/>
      <c r="I171" s="197">
        <f>I172</f>
        <v>2.5</v>
      </c>
      <c r="J171" s="197">
        <f>J172</f>
        <v>2.5</v>
      </c>
      <c r="K171" s="197">
        <f>K172</f>
        <v>2.5</v>
      </c>
    </row>
    <row r="172" spans="2:11" ht="15.75" customHeight="1">
      <c r="B172" s="198" t="s">
        <v>389</v>
      </c>
      <c r="C172" s="373"/>
      <c r="D172" s="196" t="s">
        <v>301</v>
      </c>
      <c r="E172" s="196" t="s">
        <v>315</v>
      </c>
      <c r="F172" s="220" t="s">
        <v>446</v>
      </c>
      <c r="G172" s="196" t="s">
        <v>408</v>
      </c>
      <c r="H172" s="196">
        <v>2</v>
      </c>
      <c r="I172" s="197">
        <v>2.5</v>
      </c>
      <c r="J172" s="197">
        <v>2.5</v>
      </c>
      <c r="K172" s="197">
        <v>2.5</v>
      </c>
    </row>
    <row r="173" spans="2:11" ht="15.75" customHeight="1">
      <c r="B173" s="216" t="s">
        <v>447</v>
      </c>
      <c r="C173" s="364"/>
      <c r="D173" s="217" t="s">
        <v>301</v>
      </c>
      <c r="E173" s="217" t="s">
        <v>315</v>
      </c>
      <c r="F173" s="218" t="s">
        <v>448</v>
      </c>
      <c r="G173" s="217"/>
      <c r="H173" s="217"/>
      <c r="I173" s="340">
        <f>I174</f>
        <v>20</v>
      </c>
      <c r="J173" s="340">
        <f>J174</f>
        <v>20</v>
      </c>
      <c r="K173" s="340">
        <f>K174</f>
        <v>0</v>
      </c>
    </row>
    <row r="174" spans="2:11" ht="15.75" customHeight="1">
      <c r="B174" s="219" t="s">
        <v>417</v>
      </c>
      <c r="C174" s="373"/>
      <c r="D174" s="196" t="s">
        <v>301</v>
      </c>
      <c r="E174" s="196" t="s">
        <v>315</v>
      </c>
      <c r="F174" s="220" t="s">
        <v>448</v>
      </c>
      <c r="G174" s="196"/>
      <c r="H174" s="196"/>
      <c r="I174" s="197">
        <f>I175</f>
        <v>20</v>
      </c>
      <c r="J174" s="197">
        <f>J175</f>
        <v>20</v>
      </c>
      <c r="K174" s="197">
        <f>K175</f>
        <v>0</v>
      </c>
    </row>
    <row r="175" spans="2:11" ht="15.75" customHeight="1">
      <c r="B175" s="203" t="s">
        <v>405</v>
      </c>
      <c r="C175" s="373"/>
      <c r="D175" s="196" t="s">
        <v>301</v>
      </c>
      <c r="E175" s="196" t="s">
        <v>315</v>
      </c>
      <c r="F175" s="220" t="s">
        <v>448</v>
      </c>
      <c r="G175" s="196" t="s">
        <v>406</v>
      </c>
      <c r="H175" s="196"/>
      <c r="I175" s="197">
        <f>I176</f>
        <v>20</v>
      </c>
      <c r="J175" s="197">
        <f>J176</f>
        <v>20</v>
      </c>
      <c r="K175" s="197">
        <f>K176</f>
        <v>0</v>
      </c>
    </row>
    <row r="176" spans="2:11" ht="15.75" customHeight="1">
      <c r="B176" s="203" t="s">
        <v>407</v>
      </c>
      <c r="C176" s="373"/>
      <c r="D176" s="196" t="s">
        <v>301</v>
      </c>
      <c r="E176" s="196" t="s">
        <v>315</v>
      </c>
      <c r="F176" s="220" t="s">
        <v>448</v>
      </c>
      <c r="G176" s="196" t="s">
        <v>408</v>
      </c>
      <c r="H176" s="196"/>
      <c r="I176" s="197">
        <f>I177</f>
        <v>20</v>
      </c>
      <c r="J176" s="197">
        <f>J177</f>
        <v>20</v>
      </c>
      <c r="K176" s="197">
        <f>K177</f>
        <v>0</v>
      </c>
    </row>
    <row r="177" spans="2:11" ht="15.75" customHeight="1">
      <c r="B177" s="198" t="s">
        <v>389</v>
      </c>
      <c r="C177" s="373"/>
      <c r="D177" s="196" t="s">
        <v>301</v>
      </c>
      <c r="E177" s="196" t="s">
        <v>315</v>
      </c>
      <c r="F177" s="220" t="s">
        <v>448</v>
      </c>
      <c r="G177" s="196" t="s">
        <v>408</v>
      </c>
      <c r="H177" s="196">
        <v>2</v>
      </c>
      <c r="I177" s="197">
        <v>20</v>
      </c>
      <c r="J177" s="197">
        <v>20</v>
      </c>
      <c r="K177" s="197"/>
    </row>
    <row r="178" spans="2:11" ht="14.25" customHeight="1">
      <c r="B178" s="377" t="s">
        <v>393</v>
      </c>
      <c r="C178" s="373"/>
      <c r="D178" s="196" t="s">
        <v>301</v>
      </c>
      <c r="E178" s="196" t="s">
        <v>315</v>
      </c>
      <c r="F178" s="201" t="s">
        <v>394</v>
      </c>
      <c r="G178" s="196"/>
      <c r="H178" s="196"/>
      <c r="I178" s="197">
        <f>I183+I190+I201+I221+I179+I197</f>
        <v>14426.599999999999</v>
      </c>
      <c r="J178" s="197">
        <f>J183+J190+J201+J221+J179+J197</f>
        <v>11253.8</v>
      </c>
      <c r="K178" s="197">
        <f>K183+K190+K201+K221+K179+K197</f>
        <v>9036</v>
      </c>
    </row>
    <row r="179" spans="2:11" ht="42.75" customHeight="1">
      <c r="B179" s="350" t="s">
        <v>401</v>
      </c>
      <c r="C179" s="351"/>
      <c r="D179" s="196" t="s">
        <v>301</v>
      </c>
      <c r="E179" s="196" t="s">
        <v>315</v>
      </c>
      <c r="F179" s="201" t="s">
        <v>402</v>
      </c>
      <c r="G179" s="196"/>
      <c r="H179" s="196"/>
      <c r="I179" s="197">
        <f>I180</f>
        <v>0</v>
      </c>
      <c r="J179" s="197">
        <f>J180</f>
        <v>0</v>
      </c>
      <c r="K179" s="197">
        <f>K180</f>
        <v>0</v>
      </c>
    </row>
    <row r="180" spans="2:11" ht="41.25" customHeight="1">
      <c r="B180" s="352" t="s">
        <v>397</v>
      </c>
      <c r="C180" s="351"/>
      <c r="D180" s="196" t="s">
        <v>301</v>
      </c>
      <c r="E180" s="196" t="s">
        <v>315</v>
      </c>
      <c r="F180" s="201" t="s">
        <v>402</v>
      </c>
      <c r="G180" s="196" t="s">
        <v>398</v>
      </c>
      <c r="H180" s="196"/>
      <c r="I180" s="197">
        <f>I181</f>
        <v>0</v>
      </c>
      <c r="J180" s="197">
        <f>J181</f>
        <v>0</v>
      </c>
      <c r="K180" s="197">
        <f>K181</f>
        <v>0</v>
      </c>
    </row>
    <row r="181" spans="2:11" ht="14.25" customHeight="1">
      <c r="B181" s="198" t="s">
        <v>399</v>
      </c>
      <c r="C181" s="351"/>
      <c r="D181" s="196" t="s">
        <v>301</v>
      </c>
      <c r="E181" s="196" t="s">
        <v>315</v>
      </c>
      <c r="F181" s="201" t="s">
        <v>402</v>
      </c>
      <c r="G181" s="196" t="s">
        <v>400</v>
      </c>
      <c r="H181" s="196"/>
      <c r="I181" s="197">
        <f>I182</f>
        <v>0</v>
      </c>
      <c r="J181" s="197">
        <f>J182</f>
        <v>0</v>
      </c>
      <c r="K181" s="197">
        <f>K182</f>
        <v>0</v>
      </c>
    </row>
    <row r="182" spans="2:11" ht="14.25" customHeight="1">
      <c r="B182" s="198" t="s">
        <v>390</v>
      </c>
      <c r="C182" s="351"/>
      <c r="D182" s="196" t="s">
        <v>301</v>
      </c>
      <c r="E182" s="196" t="s">
        <v>315</v>
      </c>
      <c r="F182" s="201" t="s">
        <v>402</v>
      </c>
      <c r="G182" s="196" t="s">
        <v>400</v>
      </c>
      <c r="H182" s="196">
        <v>3</v>
      </c>
      <c r="I182" s="197"/>
      <c r="J182" s="197"/>
      <c r="K182" s="197"/>
    </row>
    <row r="183" spans="2:11" ht="40.5" customHeight="1">
      <c r="B183" s="219" t="s">
        <v>449</v>
      </c>
      <c r="C183" s="373"/>
      <c r="D183" s="196" t="s">
        <v>301</v>
      </c>
      <c r="E183" s="196" t="s">
        <v>315</v>
      </c>
      <c r="F183" s="201" t="s">
        <v>450</v>
      </c>
      <c r="G183" s="196"/>
      <c r="H183" s="196"/>
      <c r="I183" s="197">
        <f>I184+I187</f>
        <v>327.4</v>
      </c>
      <c r="J183" s="197">
        <f>J184+J187</f>
        <v>327.4</v>
      </c>
      <c r="K183" s="197">
        <f>K184+K187</f>
        <v>327.4</v>
      </c>
    </row>
    <row r="184" spans="2:11" ht="31.5" customHeight="1">
      <c r="B184" s="202" t="s">
        <v>397</v>
      </c>
      <c r="C184" s="373"/>
      <c r="D184" s="196" t="s">
        <v>301</v>
      </c>
      <c r="E184" s="196" t="s">
        <v>315</v>
      </c>
      <c r="F184" s="201" t="s">
        <v>450</v>
      </c>
      <c r="G184" s="196" t="s">
        <v>398</v>
      </c>
      <c r="H184" s="196"/>
      <c r="I184" s="197">
        <f>I185</f>
        <v>320.7</v>
      </c>
      <c r="J184" s="197">
        <f>J185</f>
        <v>320.7</v>
      </c>
      <c r="K184" s="197">
        <f>K185</f>
        <v>320.7</v>
      </c>
    </row>
    <row r="185" spans="2:11" ht="14.25" customHeight="1">
      <c r="B185" s="198" t="s">
        <v>399</v>
      </c>
      <c r="C185" s="373"/>
      <c r="D185" s="196" t="s">
        <v>301</v>
      </c>
      <c r="E185" s="196" t="s">
        <v>315</v>
      </c>
      <c r="F185" s="201" t="s">
        <v>450</v>
      </c>
      <c r="G185" s="196" t="s">
        <v>400</v>
      </c>
      <c r="H185" s="196"/>
      <c r="I185" s="197">
        <f>I186</f>
        <v>320.7</v>
      </c>
      <c r="J185" s="197">
        <f>J186</f>
        <v>320.7</v>
      </c>
      <c r="K185" s="197">
        <f>K186</f>
        <v>320.7</v>
      </c>
    </row>
    <row r="186" spans="2:11" ht="12.75" customHeight="1">
      <c r="B186" s="198" t="s">
        <v>390</v>
      </c>
      <c r="C186" s="373"/>
      <c r="D186" s="196" t="s">
        <v>301</v>
      </c>
      <c r="E186" s="196" t="s">
        <v>315</v>
      </c>
      <c r="F186" s="201" t="s">
        <v>450</v>
      </c>
      <c r="G186" s="196" t="s">
        <v>400</v>
      </c>
      <c r="H186" s="196">
        <v>3</v>
      </c>
      <c r="I186" s="197">
        <v>320.7</v>
      </c>
      <c r="J186" s="197">
        <v>320.7</v>
      </c>
      <c r="K186" s="197">
        <v>320.7</v>
      </c>
    </row>
    <row r="187" spans="2:11" ht="14.25" customHeight="1">
      <c r="B187" s="203" t="s">
        <v>405</v>
      </c>
      <c r="C187" s="373"/>
      <c r="D187" s="196" t="s">
        <v>301</v>
      </c>
      <c r="E187" s="196" t="s">
        <v>315</v>
      </c>
      <c r="F187" s="201" t="s">
        <v>450</v>
      </c>
      <c r="G187" s="238">
        <v>200</v>
      </c>
      <c r="H187" s="196"/>
      <c r="I187" s="197">
        <f>I188</f>
        <v>6.7</v>
      </c>
      <c r="J187" s="197">
        <f>J188</f>
        <v>6.7</v>
      </c>
      <c r="K187" s="197">
        <f>K188</f>
        <v>6.7</v>
      </c>
    </row>
    <row r="188" spans="2:11" ht="12.75" customHeight="1">
      <c r="B188" s="203" t="s">
        <v>407</v>
      </c>
      <c r="C188" s="373"/>
      <c r="D188" s="196" t="s">
        <v>301</v>
      </c>
      <c r="E188" s="196" t="s">
        <v>315</v>
      </c>
      <c r="F188" s="201" t="s">
        <v>450</v>
      </c>
      <c r="G188" s="238">
        <v>240</v>
      </c>
      <c r="H188" s="196"/>
      <c r="I188" s="197">
        <f>I189</f>
        <v>6.7</v>
      </c>
      <c r="J188" s="197">
        <f>J189</f>
        <v>6.7</v>
      </c>
      <c r="K188" s="197">
        <f>K189</f>
        <v>6.7</v>
      </c>
    </row>
    <row r="189" spans="2:11" ht="12.75" customHeight="1">
      <c r="B189" s="198" t="s">
        <v>390</v>
      </c>
      <c r="C189" s="373"/>
      <c r="D189" s="196" t="s">
        <v>301</v>
      </c>
      <c r="E189" s="196" t="s">
        <v>315</v>
      </c>
      <c r="F189" s="201" t="s">
        <v>450</v>
      </c>
      <c r="G189" s="238">
        <v>240</v>
      </c>
      <c r="H189" s="196" t="s">
        <v>451</v>
      </c>
      <c r="I189" s="197">
        <v>6.7</v>
      </c>
      <c r="J189" s="197">
        <v>6.7</v>
      </c>
      <c r="K189" s="197">
        <v>6.7</v>
      </c>
    </row>
    <row r="190" spans="2:11" ht="14.25" customHeight="1">
      <c r="B190" s="200" t="s">
        <v>454</v>
      </c>
      <c r="C190" s="373"/>
      <c r="D190" s="196" t="s">
        <v>301</v>
      </c>
      <c r="E190" s="196" t="s">
        <v>315</v>
      </c>
      <c r="F190" s="201" t="s">
        <v>455</v>
      </c>
      <c r="G190" s="196"/>
      <c r="H190" s="196"/>
      <c r="I190" s="197">
        <f>I191+I194</f>
        <v>321.6</v>
      </c>
      <c r="J190" s="197">
        <f>J191+J194</f>
        <v>321.6</v>
      </c>
      <c r="K190" s="197">
        <f>K191+K194</f>
        <v>321.6</v>
      </c>
    </row>
    <row r="191" spans="2:11" ht="40.5" customHeight="1">
      <c r="B191" s="202" t="s">
        <v>397</v>
      </c>
      <c r="C191" s="348"/>
      <c r="D191" s="196" t="s">
        <v>301</v>
      </c>
      <c r="E191" s="196" t="s">
        <v>315</v>
      </c>
      <c r="F191" s="201" t="s">
        <v>455</v>
      </c>
      <c r="G191" s="196" t="s">
        <v>398</v>
      </c>
      <c r="H191" s="196"/>
      <c r="I191" s="197">
        <f>I192</f>
        <v>319.6</v>
      </c>
      <c r="J191" s="197">
        <f>J192</f>
        <v>319.6</v>
      </c>
      <c r="K191" s="197">
        <f>K192</f>
        <v>319.6</v>
      </c>
    </row>
    <row r="192" spans="2:11" ht="12.75" customHeight="1">
      <c r="B192" s="198" t="s">
        <v>399</v>
      </c>
      <c r="C192" s="348"/>
      <c r="D192" s="196" t="s">
        <v>301</v>
      </c>
      <c r="E192" s="196" t="s">
        <v>315</v>
      </c>
      <c r="F192" s="201" t="s">
        <v>455</v>
      </c>
      <c r="G192" s="196" t="s">
        <v>400</v>
      </c>
      <c r="H192" s="196"/>
      <c r="I192" s="197">
        <f>I193</f>
        <v>319.6</v>
      </c>
      <c r="J192" s="197">
        <f>J193</f>
        <v>319.6</v>
      </c>
      <c r="K192" s="197">
        <f>K193</f>
        <v>319.6</v>
      </c>
    </row>
    <row r="193" spans="2:11" ht="12.75" customHeight="1">
      <c r="B193" s="198" t="s">
        <v>390</v>
      </c>
      <c r="C193" s="348"/>
      <c r="D193" s="196" t="s">
        <v>301</v>
      </c>
      <c r="E193" s="196" t="s">
        <v>315</v>
      </c>
      <c r="F193" s="201" t="s">
        <v>455</v>
      </c>
      <c r="G193" s="196" t="s">
        <v>400</v>
      </c>
      <c r="H193" s="196" t="s">
        <v>451</v>
      </c>
      <c r="I193" s="197">
        <v>319.6</v>
      </c>
      <c r="J193" s="197">
        <v>319.6</v>
      </c>
      <c r="K193" s="197">
        <v>319.6</v>
      </c>
    </row>
    <row r="194" spans="2:11" ht="12.75" customHeight="1">
      <c r="B194" s="203" t="s">
        <v>405</v>
      </c>
      <c r="C194" s="348"/>
      <c r="D194" s="196" t="s">
        <v>301</v>
      </c>
      <c r="E194" s="196" t="s">
        <v>315</v>
      </c>
      <c r="F194" s="201" t="s">
        <v>455</v>
      </c>
      <c r="G194" s="196" t="s">
        <v>406</v>
      </c>
      <c r="H194" s="196"/>
      <c r="I194" s="197">
        <f>I195</f>
        <v>2</v>
      </c>
      <c r="J194" s="197">
        <f>J195</f>
        <v>2</v>
      </c>
      <c r="K194" s="197">
        <f>K195</f>
        <v>2</v>
      </c>
    </row>
    <row r="195" spans="2:11" ht="12.75" customHeight="1">
      <c r="B195" s="203" t="s">
        <v>407</v>
      </c>
      <c r="C195" s="348"/>
      <c r="D195" s="196" t="s">
        <v>301</v>
      </c>
      <c r="E195" s="196" t="s">
        <v>315</v>
      </c>
      <c r="F195" s="201" t="s">
        <v>455</v>
      </c>
      <c r="G195" s="196" t="s">
        <v>408</v>
      </c>
      <c r="H195" s="196"/>
      <c r="I195" s="197">
        <f>I196</f>
        <v>2</v>
      </c>
      <c r="J195" s="197">
        <f>J196</f>
        <v>2</v>
      </c>
      <c r="K195" s="197">
        <f>K196</f>
        <v>2</v>
      </c>
    </row>
    <row r="196" spans="2:11" ht="12.75" customHeight="1">
      <c r="B196" s="198" t="s">
        <v>390</v>
      </c>
      <c r="C196" s="348"/>
      <c r="D196" s="196" t="s">
        <v>301</v>
      </c>
      <c r="E196" s="196" t="s">
        <v>315</v>
      </c>
      <c r="F196" s="201" t="s">
        <v>455</v>
      </c>
      <c r="G196" s="196" t="s">
        <v>408</v>
      </c>
      <c r="H196" s="196">
        <v>3</v>
      </c>
      <c r="I196" s="197">
        <v>2</v>
      </c>
      <c r="J196" s="197">
        <v>2</v>
      </c>
      <c r="K196" s="197">
        <v>2</v>
      </c>
    </row>
    <row r="197" spans="2:11" ht="25.5" customHeight="1" hidden="1">
      <c r="B197" s="198" t="s">
        <v>467</v>
      </c>
      <c r="C197" s="348"/>
      <c r="D197" s="196" t="s">
        <v>301</v>
      </c>
      <c r="E197" s="196" t="s">
        <v>315</v>
      </c>
      <c r="F197" s="201" t="s">
        <v>468</v>
      </c>
      <c r="G197" s="196"/>
      <c r="H197" s="196"/>
      <c r="I197" s="197">
        <f>I198</f>
        <v>0</v>
      </c>
      <c r="J197" s="197">
        <f>J198</f>
        <v>0</v>
      </c>
      <c r="K197" s="197">
        <f>K198</f>
        <v>0</v>
      </c>
    </row>
    <row r="198" spans="2:11" ht="12.75" customHeight="1" hidden="1">
      <c r="B198" s="203" t="s">
        <v>405</v>
      </c>
      <c r="C198" s="348"/>
      <c r="D198" s="196" t="s">
        <v>301</v>
      </c>
      <c r="E198" s="196" t="s">
        <v>315</v>
      </c>
      <c r="F198" s="201" t="s">
        <v>468</v>
      </c>
      <c r="G198" s="196" t="s">
        <v>406</v>
      </c>
      <c r="H198" s="196"/>
      <c r="I198" s="197">
        <f>I199</f>
        <v>0</v>
      </c>
      <c r="J198" s="197">
        <f>J199</f>
        <v>0</v>
      </c>
      <c r="K198" s="197">
        <f>K199</f>
        <v>0</v>
      </c>
    </row>
    <row r="199" spans="2:11" ht="12.75" customHeight="1" hidden="1">
      <c r="B199" s="203" t="s">
        <v>407</v>
      </c>
      <c r="C199" s="348"/>
      <c r="D199" s="196" t="s">
        <v>301</v>
      </c>
      <c r="E199" s="196" t="s">
        <v>315</v>
      </c>
      <c r="F199" s="201" t="s">
        <v>468</v>
      </c>
      <c r="G199" s="196" t="s">
        <v>408</v>
      </c>
      <c r="H199" s="196"/>
      <c r="I199" s="197">
        <f>I200</f>
        <v>0</v>
      </c>
      <c r="J199" s="197">
        <f>J200</f>
        <v>0</v>
      </c>
      <c r="K199" s="197">
        <f>K200</f>
        <v>0</v>
      </c>
    </row>
    <row r="200" spans="2:11" ht="12.75" customHeight="1" hidden="1">
      <c r="B200" s="198" t="s">
        <v>390</v>
      </c>
      <c r="C200" s="348"/>
      <c r="D200" s="196" t="s">
        <v>301</v>
      </c>
      <c r="E200" s="196" t="s">
        <v>315</v>
      </c>
      <c r="F200" s="201" t="s">
        <v>468</v>
      </c>
      <c r="G200" s="196" t="s">
        <v>408</v>
      </c>
      <c r="H200" s="196" t="s">
        <v>451</v>
      </c>
      <c r="I200" s="197"/>
      <c r="J200" s="197"/>
      <c r="K200" s="197"/>
    </row>
    <row r="201" spans="2:11" ht="27.75" customHeight="1">
      <c r="B201" s="202" t="s">
        <v>460</v>
      </c>
      <c r="C201" s="348"/>
      <c r="D201" s="196" t="s">
        <v>301</v>
      </c>
      <c r="E201" s="196" t="s">
        <v>315</v>
      </c>
      <c r="F201" s="201" t="s">
        <v>461</v>
      </c>
      <c r="G201" s="196"/>
      <c r="H201" s="196"/>
      <c r="I201" s="197">
        <f>I209+I217+I206+I212</f>
        <v>2187.8</v>
      </c>
      <c r="J201" s="197">
        <f>J209+J217+J206+J212</f>
        <v>568.9</v>
      </c>
      <c r="K201" s="197">
        <f>K209+K217+K206+K212</f>
        <v>588.9</v>
      </c>
    </row>
    <row r="202" spans="2:11" ht="25.5" customHeight="1" hidden="1">
      <c r="B202" s="198" t="s">
        <v>397</v>
      </c>
      <c r="C202" s="354"/>
      <c r="D202" s="196" t="s">
        <v>301</v>
      </c>
      <c r="E202" s="196" t="s">
        <v>315</v>
      </c>
      <c r="F202" s="201" t="s">
        <v>461</v>
      </c>
      <c r="G202" s="196" t="s">
        <v>398</v>
      </c>
      <c r="H202" s="196"/>
      <c r="I202" s="197">
        <f>I203</f>
        <v>0</v>
      </c>
      <c r="J202" s="197"/>
      <c r="K202" s="197"/>
    </row>
    <row r="203" spans="2:11" ht="25.5" customHeight="1" hidden="1">
      <c r="B203" s="198" t="s">
        <v>399</v>
      </c>
      <c r="C203" s="354"/>
      <c r="D203" s="196" t="s">
        <v>301</v>
      </c>
      <c r="E203" s="196" t="s">
        <v>315</v>
      </c>
      <c r="F203" s="201" t="s">
        <v>461</v>
      </c>
      <c r="G203" s="196" t="s">
        <v>400</v>
      </c>
      <c r="H203" s="196"/>
      <c r="I203" s="197">
        <f>I204</f>
        <v>0</v>
      </c>
      <c r="J203" s="197"/>
      <c r="K203" s="197"/>
    </row>
    <row r="204" spans="2:11" ht="12.75" customHeight="1" hidden="1">
      <c r="B204" s="198" t="s">
        <v>389</v>
      </c>
      <c r="C204" s="354"/>
      <c r="D204" s="196" t="s">
        <v>301</v>
      </c>
      <c r="E204" s="196" t="s">
        <v>315</v>
      </c>
      <c r="F204" s="201" t="s">
        <v>461</v>
      </c>
      <c r="G204" s="196" t="s">
        <v>400</v>
      </c>
      <c r="H204" s="196" t="s">
        <v>413</v>
      </c>
      <c r="I204" s="197"/>
      <c r="J204" s="197"/>
      <c r="K204" s="197"/>
    </row>
    <row r="205" spans="2:11" ht="12.75" customHeight="1" hidden="1">
      <c r="B205" s="203"/>
      <c r="C205" s="354"/>
      <c r="D205" s="196"/>
      <c r="E205" s="196"/>
      <c r="F205" s="201"/>
      <c r="G205" s="238"/>
      <c r="H205" s="238"/>
      <c r="I205" s="197"/>
      <c r="J205" s="197"/>
      <c r="K205" s="197"/>
    </row>
    <row r="206" spans="2:11" ht="42.75">
      <c r="B206" s="202" t="s">
        <v>397</v>
      </c>
      <c r="C206" s="354"/>
      <c r="D206" s="196" t="s">
        <v>301</v>
      </c>
      <c r="E206" s="196" t="s">
        <v>315</v>
      </c>
      <c r="F206" s="201" t="s">
        <v>461</v>
      </c>
      <c r="G206" s="238"/>
      <c r="H206" s="238"/>
      <c r="I206" s="197">
        <f>I207</f>
        <v>281.3</v>
      </c>
      <c r="J206" s="197">
        <f>J207</f>
        <v>148.9</v>
      </c>
      <c r="K206" s="197">
        <f>K207</f>
        <v>168.9</v>
      </c>
    </row>
    <row r="207" spans="2:11" ht="12.75" customHeight="1">
      <c r="B207" s="198" t="s">
        <v>399</v>
      </c>
      <c r="C207" s="354"/>
      <c r="D207" s="196" t="s">
        <v>301</v>
      </c>
      <c r="E207" s="196" t="s">
        <v>315</v>
      </c>
      <c r="F207" s="201" t="s">
        <v>461</v>
      </c>
      <c r="G207" s="238">
        <v>100</v>
      </c>
      <c r="H207" s="238"/>
      <c r="I207" s="197">
        <f>I208</f>
        <v>281.3</v>
      </c>
      <c r="J207" s="197">
        <f>J208</f>
        <v>148.9</v>
      </c>
      <c r="K207" s="197">
        <f>K208</f>
        <v>168.9</v>
      </c>
    </row>
    <row r="208" spans="2:11" ht="12.75" customHeight="1">
      <c r="B208" s="198" t="s">
        <v>389</v>
      </c>
      <c r="C208" s="354"/>
      <c r="D208" s="196" t="s">
        <v>301</v>
      </c>
      <c r="E208" s="196" t="s">
        <v>315</v>
      </c>
      <c r="F208" s="201" t="s">
        <v>461</v>
      </c>
      <c r="G208" s="238">
        <v>120</v>
      </c>
      <c r="H208" s="238">
        <v>2</v>
      </c>
      <c r="I208" s="197">
        <v>281.3</v>
      </c>
      <c r="J208" s="197">
        <v>148.9</v>
      </c>
      <c r="K208" s="197">
        <v>168.9</v>
      </c>
    </row>
    <row r="209" spans="2:11" ht="12.75" customHeight="1">
      <c r="B209" s="203" t="s">
        <v>405</v>
      </c>
      <c r="C209" s="354"/>
      <c r="D209" s="196" t="s">
        <v>301</v>
      </c>
      <c r="E209" s="196" t="s">
        <v>315</v>
      </c>
      <c r="F209" s="201" t="s">
        <v>461</v>
      </c>
      <c r="G209" s="238">
        <v>200</v>
      </c>
      <c r="H209" s="238"/>
      <c r="I209" s="197">
        <f>I210</f>
        <v>1780.5</v>
      </c>
      <c r="J209" s="197">
        <f>J210</f>
        <v>300</v>
      </c>
      <c r="K209" s="197">
        <f>K210</f>
        <v>300</v>
      </c>
    </row>
    <row r="210" spans="2:11" ht="14.25" customHeight="1">
      <c r="B210" s="203" t="s">
        <v>407</v>
      </c>
      <c r="C210" s="348"/>
      <c r="D210" s="196" t="s">
        <v>301</v>
      </c>
      <c r="E210" s="196" t="s">
        <v>315</v>
      </c>
      <c r="F210" s="201" t="s">
        <v>461</v>
      </c>
      <c r="G210" s="238">
        <v>240</v>
      </c>
      <c r="H210" s="238"/>
      <c r="I210" s="197">
        <f>I211</f>
        <v>1780.5</v>
      </c>
      <c r="J210" s="197">
        <f>J211</f>
        <v>300</v>
      </c>
      <c r="K210" s="197">
        <f>K211</f>
        <v>300</v>
      </c>
    </row>
    <row r="211" spans="2:11" ht="12.75" customHeight="1">
      <c r="B211" s="198" t="s">
        <v>389</v>
      </c>
      <c r="C211" s="348"/>
      <c r="D211" s="196" t="s">
        <v>301</v>
      </c>
      <c r="E211" s="196" t="s">
        <v>315</v>
      </c>
      <c r="F211" s="201" t="s">
        <v>461</v>
      </c>
      <c r="G211" s="238">
        <v>240</v>
      </c>
      <c r="H211" s="238">
        <v>2</v>
      </c>
      <c r="I211" s="197">
        <v>1780.5</v>
      </c>
      <c r="J211" s="197">
        <v>300</v>
      </c>
      <c r="K211" s="197">
        <v>300</v>
      </c>
    </row>
    <row r="212" spans="2:11" ht="12.75" customHeight="1">
      <c r="B212" s="198" t="s">
        <v>437</v>
      </c>
      <c r="C212" s="348"/>
      <c r="D212" s="196" t="s">
        <v>301</v>
      </c>
      <c r="E212" s="196" t="s">
        <v>315</v>
      </c>
      <c r="F212" s="201" t="s">
        <v>461</v>
      </c>
      <c r="G212" s="238">
        <v>300</v>
      </c>
      <c r="H212" s="238"/>
      <c r="I212" s="197">
        <f>I215+I214</f>
        <v>120</v>
      </c>
      <c r="J212" s="197">
        <f>J215</f>
        <v>120</v>
      </c>
      <c r="K212" s="197">
        <f>K215</f>
        <v>120</v>
      </c>
    </row>
    <row r="213" spans="2:11" ht="12.75" customHeight="1" hidden="1">
      <c r="B213" s="378" t="s">
        <v>439</v>
      </c>
      <c r="C213" s="348"/>
      <c r="D213" s="196" t="s">
        <v>301</v>
      </c>
      <c r="E213" s="196" t="s">
        <v>315</v>
      </c>
      <c r="F213" s="201" t="s">
        <v>461</v>
      </c>
      <c r="G213" s="238">
        <v>320</v>
      </c>
      <c r="H213" s="238"/>
      <c r="I213" s="197">
        <f>I214</f>
        <v>0</v>
      </c>
      <c r="J213" s="197">
        <f>J214</f>
        <v>0</v>
      </c>
      <c r="K213" s="197">
        <f>K214</f>
        <v>0</v>
      </c>
    </row>
    <row r="214" spans="2:11" ht="12.75" customHeight="1" hidden="1">
      <c r="B214" s="198" t="s">
        <v>389</v>
      </c>
      <c r="C214" s="348"/>
      <c r="D214" s="196" t="s">
        <v>301</v>
      </c>
      <c r="E214" s="196" t="s">
        <v>315</v>
      </c>
      <c r="F214" s="201" t="s">
        <v>461</v>
      </c>
      <c r="G214" s="238">
        <v>320</v>
      </c>
      <c r="H214" s="238">
        <v>2</v>
      </c>
      <c r="I214" s="197"/>
      <c r="J214" s="197"/>
      <c r="K214" s="197"/>
    </row>
    <row r="215" spans="2:11" ht="12.75" customHeight="1">
      <c r="B215" s="198" t="s">
        <v>462</v>
      </c>
      <c r="C215" s="348"/>
      <c r="D215" s="196" t="s">
        <v>301</v>
      </c>
      <c r="E215" s="196" t="s">
        <v>315</v>
      </c>
      <c r="F215" s="201" t="s">
        <v>461</v>
      </c>
      <c r="G215" s="238">
        <v>360</v>
      </c>
      <c r="H215" s="238"/>
      <c r="I215" s="197">
        <f>I216</f>
        <v>120</v>
      </c>
      <c r="J215" s="197">
        <f>J216</f>
        <v>120</v>
      </c>
      <c r="K215" s="197">
        <f>K216</f>
        <v>120</v>
      </c>
    </row>
    <row r="216" spans="2:11" ht="12.75" customHeight="1">
      <c r="B216" s="198" t="s">
        <v>389</v>
      </c>
      <c r="C216" s="348"/>
      <c r="D216" s="196" t="s">
        <v>301</v>
      </c>
      <c r="E216" s="196" t="s">
        <v>315</v>
      </c>
      <c r="F216" s="201" t="s">
        <v>461</v>
      </c>
      <c r="G216" s="238">
        <v>360</v>
      </c>
      <c r="H216" s="238">
        <v>2</v>
      </c>
      <c r="I216" s="197">
        <v>120</v>
      </c>
      <c r="J216" s="197">
        <v>120</v>
      </c>
      <c r="K216" s="197">
        <v>120</v>
      </c>
    </row>
    <row r="217" spans="2:11" ht="12.75" customHeight="1">
      <c r="B217" s="203" t="s">
        <v>409</v>
      </c>
      <c r="C217" s="348"/>
      <c r="D217" s="196" t="s">
        <v>301</v>
      </c>
      <c r="E217" s="196" t="s">
        <v>315</v>
      </c>
      <c r="F217" s="201" t="s">
        <v>461</v>
      </c>
      <c r="G217" s="196" t="s">
        <v>410</v>
      </c>
      <c r="H217" s="196"/>
      <c r="I217" s="197">
        <f>I220+I218</f>
        <v>6</v>
      </c>
      <c r="J217" s="197">
        <f>J219</f>
        <v>0</v>
      </c>
      <c r="K217" s="197">
        <f>K219</f>
        <v>0</v>
      </c>
    </row>
    <row r="218" spans="2:11" ht="12.75" customHeight="1">
      <c r="B218" s="379" t="s">
        <v>463</v>
      </c>
      <c r="C218" s="348"/>
      <c r="D218" s="196" t="s">
        <v>301</v>
      </c>
      <c r="E218" s="196" t="s">
        <v>315</v>
      </c>
      <c r="F218" s="201" t="s">
        <v>461</v>
      </c>
      <c r="G218" s="196" t="s">
        <v>464</v>
      </c>
      <c r="H218" s="196" t="s">
        <v>413</v>
      </c>
      <c r="I218" s="197"/>
      <c r="J218" s="197"/>
      <c r="K218" s="197"/>
    </row>
    <row r="219" spans="2:11" ht="14.25" customHeight="1">
      <c r="B219" s="203" t="s">
        <v>411</v>
      </c>
      <c r="C219" s="348"/>
      <c r="D219" s="196" t="s">
        <v>301</v>
      </c>
      <c r="E219" s="196" t="s">
        <v>315</v>
      </c>
      <c r="F219" s="201" t="s">
        <v>461</v>
      </c>
      <c r="G219" s="196" t="s">
        <v>412</v>
      </c>
      <c r="H219" s="196"/>
      <c r="I219" s="197">
        <f>I220</f>
        <v>6</v>
      </c>
      <c r="J219" s="197">
        <f>J220</f>
        <v>0</v>
      </c>
      <c r="K219" s="197">
        <f>K220</f>
        <v>0</v>
      </c>
    </row>
    <row r="220" spans="2:11" ht="12.75" customHeight="1">
      <c r="B220" s="198" t="s">
        <v>389</v>
      </c>
      <c r="C220" s="345"/>
      <c r="D220" s="196" t="s">
        <v>301</v>
      </c>
      <c r="E220" s="196" t="s">
        <v>315</v>
      </c>
      <c r="F220" s="201" t="s">
        <v>461</v>
      </c>
      <c r="G220" s="196" t="s">
        <v>412</v>
      </c>
      <c r="H220" s="196" t="s">
        <v>413</v>
      </c>
      <c r="I220" s="197">
        <v>6</v>
      </c>
      <c r="J220" s="197"/>
      <c r="K220" s="197"/>
    </row>
    <row r="221" spans="2:11" ht="40.5" customHeight="1">
      <c r="B221" s="219" t="s">
        <v>469</v>
      </c>
      <c r="C221" s="345"/>
      <c r="D221" s="196" t="s">
        <v>301</v>
      </c>
      <c r="E221" s="196" t="s">
        <v>315</v>
      </c>
      <c r="F221" s="196" t="s">
        <v>470</v>
      </c>
      <c r="G221" s="196"/>
      <c r="H221" s="196"/>
      <c r="I221" s="197">
        <f>I222+I225+I228</f>
        <v>11589.8</v>
      </c>
      <c r="J221" s="197">
        <f>J222+J225+J228</f>
        <v>10035.9</v>
      </c>
      <c r="K221" s="197">
        <f>K222+K225+K228</f>
        <v>7798.099999999999</v>
      </c>
    </row>
    <row r="222" spans="2:11" ht="40.5" customHeight="1">
      <c r="B222" s="202" t="s">
        <v>397</v>
      </c>
      <c r="C222" s="348"/>
      <c r="D222" s="196" t="s">
        <v>301</v>
      </c>
      <c r="E222" s="196" t="s">
        <v>315</v>
      </c>
      <c r="F222" s="196" t="s">
        <v>470</v>
      </c>
      <c r="G222" s="196" t="s">
        <v>398</v>
      </c>
      <c r="H222" s="196"/>
      <c r="I222" s="197">
        <f>I223</f>
        <v>7695.4</v>
      </c>
      <c r="J222" s="197">
        <f>J223</f>
        <v>6923.9</v>
      </c>
      <c r="K222" s="197">
        <f>K223</f>
        <v>6923.9</v>
      </c>
    </row>
    <row r="223" spans="2:11" ht="12.75" customHeight="1">
      <c r="B223" s="198" t="s">
        <v>471</v>
      </c>
      <c r="C223" s="348"/>
      <c r="D223" s="196" t="s">
        <v>301</v>
      </c>
      <c r="E223" s="196" t="s">
        <v>315</v>
      </c>
      <c r="F223" s="196" t="s">
        <v>470</v>
      </c>
      <c r="G223" s="196" t="s">
        <v>472</v>
      </c>
      <c r="H223" s="196"/>
      <c r="I223" s="197">
        <f>I224</f>
        <v>7695.4</v>
      </c>
      <c r="J223" s="197">
        <f>J224</f>
        <v>6923.9</v>
      </c>
      <c r="K223" s="197">
        <f>K224</f>
        <v>6923.9</v>
      </c>
    </row>
    <row r="224" spans="2:11" ht="12.75" customHeight="1">
      <c r="B224" s="198" t="s">
        <v>389</v>
      </c>
      <c r="C224" s="348"/>
      <c r="D224" s="196" t="s">
        <v>301</v>
      </c>
      <c r="E224" s="196" t="s">
        <v>315</v>
      </c>
      <c r="F224" s="196" t="s">
        <v>470</v>
      </c>
      <c r="G224" s="196" t="s">
        <v>472</v>
      </c>
      <c r="H224" s="196" t="s">
        <v>413</v>
      </c>
      <c r="I224" s="197">
        <v>7695.4</v>
      </c>
      <c r="J224" s="197">
        <v>6923.9</v>
      </c>
      <c r="K224" s="197">
        <v>6923.9</v>
      </c>
    </row>
    <row r="225" spans="2:11" ht="12.75" customHeight="1">
      <c r="B225" s="203" t="s">
        <v>405</v>
      </c>
      <c r="C225" s="355"/>
      <c r="D225" s="196" t="s">
        <v>301</v>
      </c>
      <c r="E225" s="196" t="s">
        <v>315</v>
      </c>
      <c r="F225" s="196" t="s">
        <v>470</v>
      </c>
      <c r="G225" s="196" t="s">
        <v>406</v>
      </c>
      <c r="H225" s="196"/>
      <c r="I225" s="197">
        <f>I226</f>
        <v>3873.7</v>
      </c>
      <c r="J225" s="197">
        <f>J226</f>
        <v>3112</v>
      </c>
      <c r="K225" s="197">
        <f>K226</f>
        <v>874.2</v>
      </c>
    </row>
    <row r="226" spans="2:11" ht="12.75" customHeight="1">
      <c r="B226" s="203" t="s">
        <v>407</v>
      </c>
      <c r="C226" s="348"/>
      <c r="D226" s="196" t="s">
        <v>301</v>
      </c>
      <c r="E226" s="196" t="s">
        <v>315</v>
      </c>
      <c r="F226" s="196" t="s">
        <v>470</v>
      </c>
      <c r="G226" s="196" t="s">
        <v>408</v>
      </c>
      <c r="H226" s="196"/>
      <c r="I226" s="197">
        <f>I227</f>
        <v>3873.7</v>
      </c>
      <c r="J226" s="197">
        <f>J227</f>
        <v>3112</v>
      </c>
      <c r="K226" s="197">
        <f>K227</f>
        <v>874.2</v>
      </c>
    </row>
    <row r="227" spans="2:11" ht="12.75" customHeight="1">
      <c r="B227" s="198" t="s">
        <v>389</v>
      </c>
      <c r="C227" s="345"/>
      <c r="D227" s="196" t="s">
        <v>301</v>
      </c>
      <c r="E227" s="196" t="s">
        <v>315</v>
      </c>
      <c r="F227" s="196" t="s">
        <v>470</v>
      </c>
      <c r="G227" s="196" t="s">
        <v>408</v>
      </c>
      <c r="H227" s="196" t="s">
        <v>413</v>
      </c>
      <c r="I227" s="197">
        <v>3873.7</v>
      </c>
      <c r="J227" s="197">
        <v>3112</v>
      </c>
      <c r="K227" s="197">
        <v>874.2</v>
      </c>
    </row>
    <row r="228" spans="2:11" ht="12.75" customHeight="1">
      <c r="B228" s="203" t="s">
        <v>409</v>
      </c>
      <c r="C228" s="345"/>
      <c r="D228" s="196" t="s">
        <v>301</v>
      </c>
      <c r="E228" s="196" t="s">
        <v>315</v>
      </c>
      <c r="F228" s="196" t="s">
        <v>470</v>
      </c>
      <c r="G228" s="196" t="s">
        <v>410</v>
      </c>
      <c r="H228" s="196"/>
      <c r="I228" s="197">
        <f>I230+I229</f>
        <v>20.7</v>
      </c>
      <c r="J228" s="197">
        <f>J230</f>
        <v>0</v>
      </c>
      <c r="K228" s="197">
        <f>K230</f>
        <v>0</v>
      </c>
    </row>
    <row r="229" spans="2:11" ht="12.75" customHeight="1" hidden="1">
      <c r="B229" s="379" t="s">
        <v>463</v>
      </c>
      <c r="C229" s="345"/>
      <c r="D229" s="196" t="s">
        <v>301</v>
      </c>
      <c r="E229" s="196" t="s">
        <v>315</v>
      </c>
      <c r="F229" s="196" t="s">
        <v>470</v>
      </c>
      <c r="G229" s="196" t="s">
        <v>464</v>
      </c>
      <c r="H229" s="196" t="s">
        <v>413</v>
      </c>
      <c r="I229" s="197"/>
      <c r="J229" s="197"/>
      <c r="K229" s="197"/>
    </row>
    <row r="230" spans="2:11" ht="14.25" customHeight="1">
      <c r="B230" s="203" t="s">
        <v>411</v>
      </c>
      <c r="C230" s="348"/>
      <c r="D230" s="196" t="s">
        <v>301</v>
      </c>
      <c r="E230" s="196" t="s">
        <v>315</v>
      </c>
      <c r="F230" s="196" t="s">
        <v>470</v>
      </c>
      <c r="G230" s="196" t="s">
        <v>412</v>
      </c>
      <c r="H230" s="196"/>
      <c r="I230" s="197">
        <f>I231</f>
        <v>20.7</v>
      </c>
      <c r="J230" s="197">
        <f>J231</f>
        <v>0</v>
      </c>
      <c r="K230" s="197">
        <f>K231</f>
        <v>0</v>
      </c>
    </row>
    <row r="231" spans="2:11" ht="12.75" customHeight="1">
      <c r="B231" s="198" t="s">
        <v>389</v>
      </c>
      <c r="C231" s="348"/>
      <c r="D231" s="196" t="s">
        <v>301</v>
      </c>
      <c r="E231" s="196" t="s">
        <v>315</v>
      </c>
      <c r="F231" s="196" t="s">
        <v>470</v>
      </c>
      <c r="G231" s="196" t="s">
        <v>412</v>
      </c>
      <c r="H231" s="196" t="s">
        <v>413</v>
      </c>
      <c r="I231" s="197">
        <v>20.7</v>
      </c>
      <c r="J231" s="197"/>
      <c r="K231" s="197"/>
    </row>
    <row r="232" spans="2:11" ht="85.5" hidden="1">
      <c r="B232" s="380" t="s">
        <v>473</v>
      </c>
      <c r="C232" s="355"/>
      <c r="D232" s="196" t="s">
        <v>301</v>
      </c>
      <c r="E232" s="196" t="s">
        <v>315</v>
      </c>
      <c r="F232" s="199" t="s">
        <v>394</v>
      </c>
      <c r="G232" s="196"/>
      <c r="H232" s="196"/>
      <c r="I232" s="197">
        <f>I233</f>
        <v>0</v>
      </c>
      <c r="J232" s="197">
        <f>J233</f>
        <v>0</v>
      </c>
      <c r="K232" s="197">
        <f>K233</f>
        <v>0</v>
      </c>
    </row>
    <row r="233" spans="2:11" ht="12.75" customHeight="1" hidden="1">
      <c r="B233" s="381" t="s">
        <v>405</v>
      </c>
      <c r="C233" s="355"/>
      <c r="D233" s="196" t="s">
        <v>301</v>
      </c>
      <c r="E233" s="196" t="s">
        <v>315</v>
      </c>
      <c r="F233" s="199" t="s">
        <v>474</v>
      </c>
      <c r="G233" s="196" t="s">
        <v>406</v>
      </c>
      <c r="H233" s="196"/>
      <c r="I233" s="197">
        <f>I234</f>
        <v>0</v>
      </c>
      <c r="J233" s="197">
        <f>J234</f>
        <v>0</v>
      </c>
      <c r="K233" s="197">
        <f>K234</f>
        <v>0</v>
      </c>
    </row>
    <row r="234" spans="2:11" ht="12.75" customHeight="1" hidden="1">
      <c r="B234" s="381" t="s">
        <v>407</v>
      </c>
      <c r="C234" s="355"/>
      <c r="D234" s="196" t="s">
        <v>301</v>
      </c>
      <c r="E234" s="196" t="s">
        <v>315</v>
      </c>
      <c r="F234" s="199" t="s">
        <v>474</v>
      </c>
      <c r="G234" s="196" t="s">
        <v>408</v>
      </c>
      <c r="H234" s="196"/>
      <c r="I234" s="197">
        <f>I235</f>
        <v>0</v>
      </c>
      <c r="J234" s="197">
        <f>J235</f>
        <v>0</v>
      </c>
      <c r="K234" s="197">
        <f>K235</f>
        <v>0</v>
      </c>
    </row>
    <row r="235" spans="2:11" ht="12.75" customHeight="1" hidden="1">
      <c r="B235" s="352" t="s">
        <v>391</v>
      </c>
      <c r="C235" s="355"/>
      <c r="D235" s="196" t="s">
        <v>301</v>
      </c>
      <c r="E235" s="196" t="s">
        <v>315</v>
      </c>
      <c r="F235" s="199" t="s">
        <v>474</v>
      </c>
      <c r="G235" s="196" t="s">
        <v>408</v>
      </c>
      <c r="H235" s="196" t="s">
        <v>423</v>
      </c>
      <c r="I235" s="197"/>
      <c r="J235" s="197"/>
      <c r="K235" s="197"/>
    </row>
    <row r="236" spans="2:11" ht="13.5" customHeight="1">
      <c r="B236" s="342" t="s">
        <v>320</v>
      </c>
      <c r="C236" s="348"/>
      <c r="D236" s="217" t="s">
        <v>321</v>
      </c>
      <c r="E236" s="217"/>
      <c r="F236" s="217"/>
      <c r="G236" s="217"/>
      <c r="H236" s="217"/>
      <c r="I236" s="340">
        <f>I237+I244</f>
        <v>23892.2</v>
      </c>
      <c r="J236" s="340">
        <f>J237+J244</f>
        <v>23757.4</v>
      </c>
      <c r="K236" s="340">
        <f>K237+K244</f>
        <v>23387.9</v>
      </c>
    </row>
    <row r="237" spans="2:11" ht="14.25" customHeight="1">
      <c r="B237" s="382" t="s">
        <v>324</v>
      </c>
      <c r="C237" s="355"/>
      <c r="D237" s="195" t="s">
        <v>321</v>
      </c>
      <c r="E237" s="195" t="s">
        <v>325</v>
      </c>
      <c r="F237" s="196"/>
      <c r="G237" s="196"/>
      <c r="H237" s="196"/>
      <c r="I237" s="197">
        <f aca="true" t="shared" si="3" ref="I237:I242">I238</f>
        <v>1542.2</v>
      </c>
      <c r="J237" s="197">
        <f aca="true" t="shared" si="4" ref="J237:J242">J238</f>
        <v>1507.4</v>
      </c>
      <c r="K237" s="197">
        <f aca="true" t="shared" si="5" ref="K237:K242">K238</f>
        <v>1137.9</v>
      </c>
    </row>
    <row r="238" spans="2:11" ht="12.75" customHeight="1">
      <c r="B238" s="377" t="s">
        <v>393</v>
      </c>
      <c r="C238" s="355"/>
      <c r="D238" s="196" t="s">
        <v>321</v>
      </c>
      <c r="E238" s="196" t="s">
        <v>325</v>
      </c>
      <c r="F238" s="201" t="s">
        <v>394</v>
      </c>
      <c r="G238" s="196"/>
      <c r="H238" s="196"/>
      <c r="I238" s="197">
        <f t="shared" si="3"/>
        <v>1542.2</v>
      </c>
      <c r="J238" s="197">
        <f t="shared" si="4"/>
        <v>1507.4</v>
      </c>
      <c r="K238" s="197">
        <f t="shared" si="5"/>
        <v>1137.9</v>
      </c>
    </row>
    <row r="239" spans="2:11" ht="12.75" customHeight="1">
      <c r="B239" s="377" t="s">
        <v>485</v>
      </c>
      <c r="C239" s="348"/>
      <c r="D239" s="196" t="s">
        <v>321</v>
      </c>
      <c r="E239" s="196" t="s">
        <v>325</v>
      </c>
      <c r="F239" s="362" t="s">
        <v>461</v>
      </c>
      <c r="G239" s="196"/>
      <c r="H239" s="196"/>
      <c r="I239" s="197">
        <f t="shared" si="3"/>
        <v>1542.2</v>
      </c>
      <c r="J239" s="197">
        <f t="shared" si="4"/>
        <v>1507.4</v>
      </c>
      <c r="K239" s="197">
        <f t="shared" si="5"/>
        <v>1137.9</v>
      </c>
    </row>
    <row r="240" spans="2:11" ht="27.75" customHeight="1">
      <c r="B240" s="383" t="s">
        <v>460</v>
      </c>
      <c r="C240" s="345"/>
      <c r="D240" s="196" t="s">
        <v>321</v>
      </c>
      <c r="E240" s="196" t="s">
        <v>325</v>
      </c>
      <c r="F240" s="362" t="s">
        <v>461</v>
      </c>
      <c r="G240" s="196"/>
      <c r="H240" s="196"/>
      <c r="I240" s="197">
        <f t="shared" si="3"/>
        <v>1542.2</v>
      </c>
      <c r="J240" s="197">
        <f t="shared" si="4"/>
        <v>1507.4</v>
      </c>
      <c r="K240" s="197">
        <f t="shared" si="5"/>
        <v>1137.9</v>
      </c>
    </row>
    <row r="241" spans="2:11" ht="12.75" customHeight="1">
      <c r="B241" s="203" t="s">
        <v>405</v>
      </c>
      <c r="C241" s="345"/>
      <c r="D241" s="196" t="s">
        <v>321</v>
      </c>
      <c r="E241" s="196" t="s">
        <v>325</v>
      </c>
      <c r="F241" s="362" t="s">
        <v>461</v>
      </c>
      <c r="G241" s="196" t="s">
        <v>406</v>
      </c>
      <c r="H241" s="196"/>
      <c r="I241" s="197">
        <f t="shared" si="3"/>
        <v>1542.2</v>
      </c>
      <c r="J241" s="197">
        <f t="shared" si="4"/>
        <v>1507.4</v>
      </c>
      <c r="K241" s="197">
        <f t="shared" si="5"/>
        <v>1137.9</v>
      </c>
    </row>
    <row r="242" spans="2:11" ht="14.25" customHeight="1">
      <c r="B242" s="203" t="s">
        <v>407</v>
      </c>
      <c r="C242" s="348"/>
      <c r="D242" s="196" t="s">
        <v>321</v>
      </c>
      <c r="E242" s="196" t="s">
        <v>325</v>
      </c>
      <c r="F242" s="362" t="s">
        <v>461</v>
      </c>
      <c r="G242" s="196" t="s">
        <v>408</v>
      </c>
      <c r="H242" s="196"/>
      <c r="I242" s="197">
        <f t="shared" si="3"/>
        <v>1542.2</v>
      </c>
      <c r="J242" s="197">
        <f t="shared" si="4"/>
        <v>1507.4</v>
      </c>
      <c r="K242" s="197">
        <f t="shared" si="5"/>
        <v>1137.9</v>
      </c>
    </row>
    <row r="243" spans="2:11" ht="12" customHeight="1">
      <c r="B243" s="198" t="s">
        <v>389</v>
      </c>
      <c r="C243" s="348"/>
      <c r="D243" s="196" t="s">
        <v>321</v>
      </c>
      <c r="E243" s="196" t="s">
        <v>325</v>
      </c>
      <c r="F243" s="362" t="s">
        <v>461</v>
      </c>
      <c r="G243" s="196" t="s">
        <v>408</v>
      </c>
      <c r="H243" s="196">
        <v>2</v>
      </c>
      <c r="I243" s="197">
        <v>1542.2</v>
      </c>
      <c r="J243" s="197">
        <v>1507.4</v>
      </c>
      <c r="K243" s="197">
        <v>1137.9</v>
      </c>
    </row>
    <row r="244" spans="2:11" ht="12.75" customHeight="1">
      <c r="B244" s="356" t="s">
        <v>326</v>
      </c>
      <c r="C244" s="348"/>
      <c r="D244" s="195" t="s">
        <v>321</v>
      </c>
      <c r="E244" s="195" t="s">
        <v>327</v>
      </c>
      <c r="F244" s="196"/>
      <c r="G244" s="196"/>
      <c r="H244" s="196"/>
      <c r="I244" s="197">
        <f>I245</f>
        <v>22350</v>
      </c>
      <c r="J244" s="197">
        <f>J245</f>
        <v>22250</v>
      </c>
      <c r="K244" s="197">
        <f>K245</f>
        <v>22250</v>
      </c>
    </row>
    <row r="245" spans="2:11" ht="27.75" customHeight="1">
      <c r="B245" s="357" t="s">
        <v>486</v>
      </c>
      <c r="C245" s="348"/>
      <c r="D245" s="196" t="s">
        <v>321</v>
      </c>
      <c r="E245" s="196" t="s">
        <v>327</v>
      </c>
      <c r="F245" s="358" t="s">
        <v>487</v>
      </c>
      <c r="G245" s="196"/>
      <c r="H245" s="196"/>
      <c r="I245" s="197">
        <f>I246+I250+I254+I263+I267+I271</f>
        <v>22350</v>
      </c>
      <c r="J245" s="197">
        <f>J246+J250+J254+J263+J267+J271</f>
        <v>22250</v>
      </c>
      <c r="K245" s="197">
        <f>K246+K250+K254+K263+K267+K271</f>
        <v>22250</v>
      </c>
    </row>
    <row r="246" spans="2:11" ht="12.75" customHeight="1" hidden="1">
      <c r="B246" s="384" t="s">
        <v>488</v>
      </c>
      <c r="C246" s="348"/>
      <c r="D246" s="196" t="s">
        <v>321</v>
      </c>
      <c r="E246" s="196" t="s">
        <v>327</v>
      </c>
      <c r="F246" s="358" t="s">
        <v>489</v>
      </c>
      <c r="G246" s="196"/>
      <c r="H246" s="196"/>
      <c r="I246" s="197">
        <f>I247</f>
        <v>0</v>
      </c>
      <c r="J246" s="197">
        <f>J247</f>
        <v>0</v>
      </c>
      <c r="K246" s="197">
        <f>K247</f>
        <v>0</v>
      </c>
    </row>
    <row r="247" spans="2:11" ht="12.75" customHeight="1" hidden="1">
      <c r="B247" s="203" t="s">
        <v>405</v>
      </c>
      <c r="C247" s="348"/>
      <c r="D247" s="196" t="s">
        <v>321</v>
      </c>
      <c r="E247" s="196" t="s">
        <v>327</v>
      </c>
      <c r="F247" s="358" t="s">
        <v>489</v>
      </c>
      <c r="G247" s="196" t="s">
        <v>406</v>
      </c>
      <c r="H247" s="196"/>
      <c r="I247" s="197">
        <f>I248</f>
        <v>0</v>
      </c>
      <c r="J247" s="197">
        <f>J248</f>
        <v>0</v>
      </c>
      <c r="K247" s="197">
        <f>K248</f>
        <v>0</v>
      </c>
    </row>
    <row r="248" spans="2:11" ht="12.75" customHeight="1" hidden="1">
      <c r="B248" s="203" t="s">
        <v>407</v>
      </c>
      <c r="C248" s="348"/>
      <c r="D248" s="196" t="s">
        <v>321</v>
      </c>
      <c r="E248" s="196" t="s">
        <v>327</v>
      </c>
      <c r="F248" s="358" t="s">
        <v>489</v>
      </c>
      <c r="G248" s="196" t="s">
        <v>408</v>
      </c>
      <c r="H248" s="196"/>
      <c r="I248" s="197">
        <f>I249</f>
        <v>0</v>
      </c>
      <c r="J248" s="197">
        <f>J249</f>
        <v>0</v>
      </c>
      <c r="K248" s="197">
        <f>K249</f>
        <v>0</v>
      </c>
    </row>
    <row r="249" spans="2:11" ht="13.5" customHeight="1" hidden="1">
      <c r="B249" s="198" t="s">
        <v>389</v>
      </c>
      <c r="C249" s="348"/>
      <c r="D249" s="196" t="s">
        <v>321</v>
      </c>
      <c r="E249" s="196" t="s">
        <v>327</v>
      </c>
      <c r="F249" s="358" t="s">
        <v>489</v>
      </c>
      <c r="G249" s="196" t="s">
        <v>408</v>
      </c>
      <c r="H249" s="196" t="s">
        <v>413</v>
      </c>
      <c r="I249" s="197"/>
      <c r="J249" s="197"/>
      <c r="K249" s="197"/>
    </row>
    <row r="250" spans="2:11" ht="26.25" customHeight="1" hidden="1">
      <c r="B250" s="359" t="s">
        <v>490</v>
      </c>
      <c r="C250" s="348"/>
      <c r="D250" s="196" t="s">
        <v>321</v>
      </c>
      <c r="E250" s="196" t="s">
        <v>327</v>
      </c>
      <c r="F250" s="358" t="s">
        <v>491</v>
      </c>
      <c r="G250" s="196"/>
      <c r="H250" s="196"/>
      <c r="I250" s="197">
        <f>I251</f>
        <v>0</v>
      </c>
      <c r="J250" s="197">
        <f>J251</f>
        <v>0</v>
      </c>
      <c r="K250" s="197">
        <f>K251</f>
        <v>0</v>
      </c>
    </row>
    <row r="251" spans="2:11" ht="15" customHeight="1" hidden="1">
      <c r="B251" s="203" t="s">
        <v>405</v>
      </c>
      <c r="C251" s="348"/>
      <c r="D251" s="196" t="s">
        <v>321</v>
      </c>
      <c r="E251" s="196" t="s">
        <v>327</v>
      </c>
      <c r="F251" s="358" t="s">
        <v>491</v>
      </c>
      <c r="G251" s="196" t="s">
        <v>406</v>
      </c>
      <c r="H251" s="196"/>
      <c r="I251" s="197">
        <f>I252</f>
        <v>0</v>
      </c>
      <c r="J251" s="197">
        <f>J252</f>
        <v>0</v>
      </c>
      <c r="K251" s="197">
        <f>K252</f>
        <v>0</v>
      </c>
    </row>
    <row r="252" spans="2:11" ht="12.75" customHeight="1" hidden="1">
      <c r="B252" s="203" t="s">
        <v>407</v>
      </c>
      <c r="C252" s="345"/>
      <c r="D252" s="196" t="s">
        <v>321</v>
      </c>
      <c r="E252" s="196" t="s">
        <v>327</v>
      </c>
      <c r="F252" s="358" t="s">
        <v>491</v>
      </c>
      <c r="G252" s="196" t="s">
        <v>408</v>
      </c>
      <c r="H252" s="196"/>
      <c r="I252" s="197">
        <f>I253</f>
        <v>0</v>
      </c>
      <c r="J252" s="197">
        <f>J253</f>
        <v>0</v>
      </c>
      <c r="K252" s="197">
        <f>K253</f>
        <v>0</v>
      </c>
    </row>
    <row r="253" spans="2:11" ht="12.75" customHeight="1" hidden="1">
      <c r="B253" s="198" t="s">
        <v>389</v>
      </c>
      <c r="C253" s="345"/>
      <c r="D253" s="196" t="s">
        <v>321</v>
      </c>
      <c r="E253" s="196" t="s">
        <v>327</v>
      </c>
      <c r="F253" s="358" t="s">
        <v>491</v>
      </c>
      <c r="G253" s="196" t="s">
        <v>408</v>
      </c>
      <c r="H253" s="196" t="s">
        <v>413</v>
      </c>
      <c r="I253" s="197"/>
      <c r="J253" s="197"/>
      <c r="K253" s="197"/>
    </row>
    <row r="254" spans="2:11" ht="14.25" customHeight="1">
      <c r="B254" s="377" t="s">
        <v>492</v>
      </c>
      <c r="C254" s="348"/>
      <c r="D254" s="196" t="s">
        <v>321</v>
      </c>
      <c r="E254" s="196" t="s">
        <v>327</v>
      </c>
      <c r="F254" s="358" t="s">
        <v>752</v>
      </c>
      <c r="G254" s="196"/>
      <c r="H254" s="196"/>
      <c r="I254" s="197">
        <f>I255+I259</f>
        <v>22250</v>
      </c>
      <c r="J254" s="197">
        <f>J255+J259</f>
        <v>22250</v>
      </c>
      <c r="K254" s="197">
        <f>K255+K259</f>
        <v>22250</v>
      </c>
    </row>
    <row r="255" spans="2:11" ht="15" customHeight="1" hidden="1">
      <c r="B255" s="203" t="s">
        <v>405</v>
      </c>
      <c r="C255" s="348"/>
      <c r="D255" s="196" t="s">
        <v>321</v>
      </c>
      <c r="E255" s="196" t="s">
        <v>327</v>
      </c>
      <c r="F255" s="358" t="s">
        <v>493</v>
      </c>
      <c r="G255" s="196" t="s">
        <v>406</v>
      </c>
      <c r="H255" s="196"/>
      <c r="I255" s="197">
        <f>I256</f>
        <v>0</v>
      </c>
      <c r="J255" s="197">
        <f>J256</f>
        <v>0</v>
      </c>
      <c r="K255" s="197">
        <f>K256</f>
        <v>0</v>
      </c>
    </row>
    <row r="256" spans="2:11" ht="12.75" customHeight="1" hidden="1">
      <c r="B256" s="203" t="s">
        <v>407</v>
      </c>
      <c r="C256" s="348"/>
      <c r="D256" s="196" t="s">
        <v>321</v>
      </c>
      <c r="E256" s="196" t="s">
        <v>327</v>
      </c>
      <c r="F256" s="358" t="s">
        <v>493</v>
      </c>
      <c r="G256" s="196" t="s">
        <v>408</v>
      </c>
      <c r="H256" s="196"/>
      <c r="I256" s="197">
        <f>I257</f>
        <v>0</v>
      </c>
      <c r="J256" s="197">
        <f>J257</f>
        <v>0</v>
      </c>
      <c r="K256" s="197">
        <f>K257</f>
        <v>0</v>
      </c>
    </row>
    <row r="257" spans="2:11" ht="12.75" customHeight="1" hidden="1">
      <c r="B257" s="198" t="s">
        <v>389</v>
      </c>
      <c r="C257" s="348"/>
      <c r="D257" s="196" t="s">
        <v>321</v>
      </c>
      <c r="E257" s="196" t="s">
        <v>327</v>
      </c>
      <c r="F257" s="358" t="s">
        <v>493</v>
      </c>
      <c r="G257" s="196" t="s">
        <v>408</v>
      </c>
      <c r="H257" s="196" t="s">
        <v>413</v>
      </c>
      <c r="I257" s="197"/>
      <c r="J257" s="197"/>
      <c r="K257" s="197"/>
    </row>
    <row r="258" spans="2:11" ht="27.75" customHeight="1">
      <c r="B258" s="202" t="s">
        <v>494</v>
      </c>
      <c r="C258" s="348"/>
      <c r="D258" s="196" t="s">
        <v>321</v>
      </c>
      <c r="E258" s="196" t="s">
        <v>327</v>
      </c>
      <c r="F258" s="358" t="s">
        <v>752</v>
      </c>
      <c r="G258" s="196"/>
      <c r="H258" s="196"/>
      <c r="I258" s="197">
        <f>I259</f>
        <v>22250</v>
      </c>
      <c r="J258" s="197">
        <f>J259</f>
        <v>22250</v>
      </c>
      <c r="K258" s="197">
        <f>K259</f>
        <v>22250</v>
      </c>
    </row>
    <row r="259" spans="2:11" ht="14.25" customHeight="1">
      <c r="B259" s="203" t="s">
        <v>405</v>
      </c>
      <c r="C259" s="348"/>
      <c r="D259" s="196" t="s">
        <v>321</v>
      </c>
      <c r="E259" s="196" t="s">
        <v>327</v>
      </c>
      <c r="F259" s="358" t="s">
        <v>495</v>
      </c>
      <c r="G259" s="196" t="s">
        <v>406</v>
      </c>
      <c r="H259" s="196"/>
      <c r="I259" s="197">
        <f>I260</f>
        <v>22250</v>
      </c>
      <c r="J259" s="197">
        <f>J260</f>
        <v>22250</v>
      </c>
      <c r="K259" s="197">
        <f>K260</f>
        <v>22250</v>
      </c>
    </row>
    <row r="260" spans="2:11" ht="12.75" customHeight="1">
      <c r="B260" s="203" t="s">
        <v>407</v>
      </c>
      <c r="C260" s="348"/>
      <c r="D260" s="196" t="s">
        <v>321</v>
      </c>
      <c r="E260" s="196" t="s">
        <v>327</v>
      </c>
      <c r="F260" s="358" t="s">
        <v>495</v>
      </c>
      <c r="G260" s="196" t="s">
        <v>408</v>
      </c>
      <c r="H260" s="196"/>
      <c r="I260" s="197">
        <f>I262+I261</f>
        <v>22250</v>
      </c>
      <c r="J260" s="197">
        <f>J262+J261</f>
        <v>22250</v>
      </c>
      <c r="K260" s="197">
        <f>K262+K261</f>
        <v>22250</v>
      </c>
    </row>
    <row r="261" spans="2:15" ht="15" customHeight="1">
      <c r="B261" s="198" t="s">
        <v>389</v>
      </c>
      <c r="C261" s="348"/>
      <c r="D261" s="196" t="s">
        <v>321</v>
      </c>
      <c r="E261" s="196" t="s">
        <v>327</v>
      </c>
      <c r="F261" s="358" t="s">
        <v>495</v>
      </c>
      <c r="G261" s="196" t="s">
        <v>408</v>
      </c>
      <c r="H261" s="196" t="s">
        <v>413</v>
      </c>
      <c r="I261" s="197">
        <v>250</v>
      </c>
      <c r="J261" s="197">
        <v>250</v>
      </c>
      <c r="K261" s="197">
        <v>250</v>
      </c>
      <c r="O261" s="551"/>
    </row>
    <row r="262" spans="2:15" ht="12.75" customHeight="1">
      <c r="B262" s="198" t="s">
        <v>390</v>
      </c>
      <c r="C262" s="348"/>
      <c r="D262" s="196" t="s">
        <v>321</v>
      </c>
      <c r="E262" s="196" t="s">
        <v>327</v>
      </c>
      <c r="F262" s="358" t="s">
        <v>496</v>
      </c>
      <c r="G262" s="196" t="s">
        <v>408</v>
      </c>
      <c r="H262" s="196" t="s">
        <v>451</v>
      </c>
      <c r="I262" s="197">
        <v>22000</v>
      </c>
      <c r="J262" s="197">
        <v>22000</v>
      </c>
      <c r="K262" s="197">
        <v>22000</v>
      </c>
      <c r="O262" s="551"/>
    </row>
    <row r="263" spans="2:15" ht="27.75" customHeight="1">
      <c r="B263" s="359" t="s">
        <v>498</v>
      </c>
      <c r="C263" s="348"/>
      <c r="D263" s="196" t="s">
        <v>321</v>
      </c>
      <c r="E263" s="196" t="s">
        <v>327</v>
      </c>
      <c r="F263" s="358" t="s">
        <v>499</v>
      </c>
      <c r="G263" s="196"/>
      <c r="H263" s="196"/>
      <c r="I263" s="197">
        <f>I264</f>
        <v>100</v>
      </c>
      <c r="J263" s="197">
        <f>J264</f>
        <v>0</v>
      </c>
      <c r="K263" s="197">
        <f>K264</f>
        <v>0</v>
      </c>
      <c r="O263" s="551"/>
    </row>
    <row r="264" spans="2:15" ht="14.25" customHeight="1">
      <c r="B264" s="203" t="s">
        <v>405</v>
      </c>
      <c r="C264" s="348"/>
      <c r="D264" s="196" t="s">
        <v>321</v>
      </c>
      <c r="E264" s="196" t="s">
        <v>327</v>
      </c>
      <c r="F264" s="358" t="s">
        <v>499</v>
      </c>
      <c r="G264" s="196" t="s">
        <v>406</v>
      </c>
      <c r="H264" s="196"/>
      <c r="I264" s="197">
        <f>I265</f>
        <v>100</v>
      </c>
      <c r="J264" s="197">
        <f>J265</f>
        <v>0</v>
      </c>
      <c r="K264" s="197">
        <f>K265</f>
        <v>0</v>
      </c>
      <c r="O264" s="551"/>
    </row>
    <row r="265" spans="2:15" ht="12.75" customHeight="1">
      <c r="B265" s="203" t="s">
        <v>407</v>
      </c>
      <c r="C265" s="348"/>
      <c r="D265" s="196" t="s">
        <v>321</v>
      </c>
      <c r="E265" s="196" t="s">
        <v>327</v>
      </c>
      <c r="F265" s="358" t="s">
        <v>499</v>
      </c>
      <c r="G265" s="196" t="s">
        <v>408</v>
      </c>
      <c r="H265" s="196"/>
      <c r="I265" s="197">
        <f>I266</f>
        <v>100</v>
      </c>
      <c r="J265" s="197">
        <f>J266</f>
        <v>0</v>
      </c>
      <c r="K265" s="197">
        <f>K266</f>
        <v>0</v>
      </c>
      <c r="O265" s="551"/>
    </row>
    <row r="266" spans="2:15" ht="15" customHeight="1">
      <c r="B266" s="198" t="s">
        <v>389</v>
      </c>
      <c r="C266" s="348"/>
      <c r="D266" s="196" t="s">
        <v>321</v>
      </c>
      <c r="E266" s="196" t="s">
        <v>327</v>
      </c>
      <c r="F266" s="358" t="s">
        <v>499</v>
      </c>
      <c r="G266" s="196" t="s">
        <v>408</v>
      </c>
      <c r="H266" s="196" t="s">
        <v>413</v>
      </c>
      <c r="I266" s="197">
        <v>100</v>
      </c>
      <c r="J266" s="197"/>
      <c r="K266" s="197"/>
      <c r="O266" s="551"/>
    </row>
    <row r="267" spans="2:11" ht="12.75" customHeight="1" hidden="1">
      <c r="B267" s="374" t="s">
        <v>500</v>
      </c>
      <c r="C267" s="348"/>
      <c r="D267" s="196" t="s">
        <v>321</v>
      </c>
      <c r="E267" s="196" t="s">
        <v>327</v>
      </c>
      <c r="F267" s="358" t="s">
        <v>501</v>
      </c>
      <c r="G267" s="196"/>
      <c r="H267" s="196"/>
      <c r="I267" s="197">
        <f>I268</f>
        <v>0</v>
      </c>
      <c r="J267" s="197"/>
      <c r="K267" s="197"/>
    </row>
    <row r="268" spans="2:11" ht="12.75" customHeight="1" hidden="1">
      <c r="B268" s="377" t="s">
        <v>477</v>
      </c>
      <c r="C268" s="348"/>
      <c r="D268" s="196" t="s">
        <v>321</v>
      </c>
      <c r="E268" s="196" t="s">
        <v>327</v>
      </c>
      <c r="F268" s="358" t="s">
        <v>501</v>
      </c>
      <c r="G268" s="196" t="s">
        <v>478</v>
      </c>
      <c r="H268" s="196"/>
      <c r="I268" s="197">
        <f>I269</f>
        <v>0</v>
      </c>
      <c r="J268" s="197"/>
      <c r="K268" s="197"/>
    </row>
    <row r="269" spans="2:11" ht="14.25" customHeight="1" hidden="1">
      <c r="B269" s="377" t="s">
        <v>278</v>
      </c>
      <c r="C269" s="348"/>
      <c r="D269" s="196" t="s">
        <v>321</v>
      </c>
      <c r="E269" s="196" t="s">
        <v>327</v>
      </c>
      <c r="F269" s="358" t="s">
        <v>501</v>
      </c>
      <c r="G269" s="196" t="s">
        <v>497</v>
      </c>
      <c r="H269" s="196"/>
      <c r="I269" s="197">
        <f>I270</f>
        <v>0</v>
      </c>
      <c r="J269" s="197"/>
      <c r="K269" s="197"/>
    </row>
    <row r="270" spans="2:11" ht="12.75" customHeight="1" hidden="1">
      <c r="B270" s="198" t="s">
        <v>389</v>
      </c>
      <c r="C270" s="354"/>
      <c r="D270" s="196" t="s">
        <v>321</v>
      </c>
      <c r="E270" s="196" t="s">
        <v>327</v>
      </c>
      <c r="F270" s="358" t="s">
        <v>501</v>
      </c>
      <c r="G270" s="196" t="s">
        <v>497</v>
      </c>
      <c r="H270" s="196" t="s">
        <v>413</v>
      </c>
      <c r="I270" s="197"/>
      <c r="J270" s="197"/>
      <c r="K270" s="197"/>
    </row>
    <row r="271" spans="2:11" ht="27.75" customHeight="1" hidden="1">
      <c r="B271" s="359" t="s">
        <v>502</v>
      </c>
      <c r="C271" s="354"/>
      <c r="D271" s="196" t="s">
        <v>321</v>
      </c>
      <c r="E271" s="196" t="s">
        <v>327</v>
      </c>
      <c r="F271" s="358" t="s">
        <v>503</v>
      </c>
      <c r="G271" s="196"/>
      <c r="H271" s="196"/>
      <c r="I271" s="197">
        <f>I272</f>
        <v>0</v>
      </c>
      <c r="J271" s="197">
        <f>J272</f>
        <v>0</v>
      </c>
      <c r="K271" s="197">
        <f>K272</f>
        <v>0</v>
      </c>
    </row>
    <row r="272" spans="2:11" ht="12.75" customHeight="1" hidden="1">
      <c r="B272" s="203" t="s">
        <v>405</v>
      </c>
      <c r="C272" s="354"/>
      <c r="D272" s="196" t="s">
        <v>321</v>
      </c>
      <c r="E272" s="196" t="s">
        <v>327</v>
      </c>
      <c r="F272" s="358" t="s">
        <v>503</v>
      </c>
      <c r="G272" s="196" t="s">
        <v>406</v>
      </c>
      <c r="H272" s="196"/>
      <c r="I272" s="197">
        <f>I273</f>
        <v>0</v>
      </c>
      <c r="J272" s="197">
        <f>J273</f>
        <v>0</v>
      </c>
      <c r="K272" s="197">
        <f>K273</f>
        <v>0</v>
      </c>
    </row>
    <row r="273" spans="2:11" ht="15" customHeight="1" hidden="1">
      <c r="B273" s="203" t="s">
        <v>407</v>
      </c>
      <c r="C273" s="354"/>
      <c r="D273" s="196" t="s">
        <v>321</v>
      </c>
      <c r="E273" s="196" t="s">
        <v>327</v>
      </c>
      <c r="F273" s="358" t="s">
        <v>503</v>
      </c>
      <c r="G273" s="196" t="s">
        <v>408</v>
      </c>
      <c r="H273" s="196"/>
      <c r="I273" s="197">
        <f>I274</f>
        <v>0</v>
      </c>
      <c r="J273" s="197">
        <f>J274</f>
        <v>0</v>
      </c>
      <c r="K273" s="197">
        <f>K274</f>
        <v>0</v>
      </c>
    </row>
    <row r="274" spans="2:11" ht="12.75" customHeight="1" hidden="1">
      <c r="B274" s="198" t="s">
        <v>389</v>
      </c>
      <c r="C274" s="354"/>
      <c r="D274" s="196" t="s">
        <v>321</v>
      </c>
      <c r="E274" s="196" t="s">
        <v>327</v>
      </c>
      <c r="F274" s="358" t="s">
        <v>503</v>
      </c>
      <c r="G274" s="196" t="s">
        <v>408</v>
      </c>
      <c r="H274" s="196" t="s">
        <v>413</v>
      </c>
      <c r="I274" s="197"/>
      <c r="J274" s="197"/>
      <c r="K274" s="197"/>
    </row>
    <row r="275" spans="2:11" ht="12.75" customHeight="1">
      <c r="B275" s="342" t="s">
        <v>328</v>
      </c>
      <c r="C275" s="354"/>
      <c r="D275" s="217" t="s">
        <v>329</v>
      </c>
      <c r="E275" s="217"/>
      <c r="F275" s="290"/>
      <c r="G275" s="217"/>
      <c r="H275" s="217"/>
      <c r="I275" s="340">
        <f>I292+I324+I276</f>
        <v>22879.5</v>
      </c>
      <c r="J275" s="340">
        <f>J292+J324+J276</f>
        <v>4945.5</v>
      </c>
      <c r="K275" s="340">
        <f>K292+K324+K276</f>
        <v>0</v>
      </c>
    </row>
    <row r="276" spans="2:11" ht="12.75" customHeight="1">
      <c r="B276" s="194" t="s">
        <v>330</v>
      </c>
      <c r="C276" s="354"/>
      <c r="D276" s="385" t="s">
        <v>329</v>
      </c>
      <c r="E276" s="385" t="s">
        <v>331</v>
      </c>
      <c r="F276" s="386" t="s">
        <v>753</v>
      </c>
      <c r="G276" s="385"/>
      <c r="H276" s="385"/>
      <c r="I276" s="387">
        <f>I277</f>
        <v>0</v>
      </c>
      <c r="J276" s="387">
        <f>J277</f>
        <v>4945.5</v>
      </c>
      <c r="K276" s="387">
        <f>K277</f>
        <v>0</v>
      </c>
    </row>
    <row r="277" spans="2:11" ht="12.75" customHeight="1">
      <c r="B277" s="202" t="s">
        <v>393</v>
      </c>
      <c r="C277" s="354"/>
      <c r="D277" s="196" t="s">
        <v>329</v>
      </c>
      <c r="E277" s="196" t="s">
        <v>331</v>
      </c>
      <c r="F277" s="386" t="s">
        <v>508</v>
      </c>
      <c r="G277" s="196"/>
      <c r="H277" s="196"/>
      <c r="I277" s="197">
        <f>I278+I285</f>
        <v>0</v>
      </c>
      <c r="J277" s="197">
        <f>J278+J285</f>
        <v>4945.5</v>
      </c>
      <c r="K277" s="197">
        <f>K278+K285</f>
        <v>0</v>
      </c>
    </row>
    <row r="278" spans="2:11" ht="28.5" customHeight="1">
      <c r="B278" s="202" t="s">
        <v>509</v>
      </c>
      <c r="C278" s="354"/>
      <c r="D278" s="196" t="s">
        <v>329</v>
      </c>
      <c r="E278" s="196" t="s">
        <v>331</v>
      </c>
      <c r="F278" s="386" t="s">
        <v>510</v>
      </c>
      <c r="G278" s="196"/>
      <c r="H278" s="196"/>
      <c r="I278" s="197">
        <f>I279</f>
        <v>0</v>
      </c>
      <c r="J278" s="197">
        <f>J279</f>
        <v>1943.5</v>
      </c>
      <c r="K278" s="197">
        <f>K279</f>
        <v>0</v>
      </c>
    </row>
    <row r="279" spans="2:11" ht="12.75" customHeight="1">
      <c r="B279" s="388" t="s">
        <v>511</v>
      </c>
      <c r="C279" s="354"/>
      <c r="D279" s="196" t="s">
        <v>329</v>
      </c>
      <c r="E279" s="196" t="s">
        <v>331</v>
      </c>
      <c r="F279" s="386" t="s">
        <v>510</v>
      </c>
      <c r="G279" s="389" t="s">
        <v>512</v>
      </c>
      <c r="H279" s="196"/>
      <c r="I279" s="197">
        <f>I280</f>
        <v>0</v>
      </c>
      <c r="J279" s="197">
        <f>J280</f>
        <v>1943.5</v>
      </c>
      <c r="K279" s="197">
        <f>K280</f>
        <v>0</v>
      </c>
    </row>
    <row r="280" spans="2:11" ht="15.75" customHeight="1">
      <c r="B280" s="390" t="s">
        <v>513</v>
      </c>
      <c r="C280" s="354"/>
      <c r="D280" s="196" t="s">
        <v>329</v>
      </c>
      <c r="E280" s="196" t="s">
        <v>331</v>
      </c>
      <c r="F280" s="386" t="s">
        <v>510</v>
      </c>
      <c r="G280" s="391" t="s">
        <v>514</v>
      </c>
      <c r="H280" s="196"/>
      <c r="I280" s="197">
        <f>I281</f>
        <v>0</v>
      </c>
      <c r="J280" s="197">
        <f>J281</f>
        <v>1943.5</v>
      </c>
      <c r="K280" s="197">
        <f>K281</f>
        <v>0</v>
      </c>
    </row>
    <row r="281" spans="2:11" ht="26.25" customHeight="1">
      <c r="B281" s="390" t="s">
        <v>515</v>
      </c>
      <c r="C281" s="354"/>
      <c r="D281" s="196" t="s">
        <v>329</v>
      </c>
      <c r="E281" s="196" t="s">
        <v>331</v>
      </c>
      <c r="F281" s="386" t="s">
        <v>510</v>
      </c>
      <c r="G281" s="391" t="s">
        <v>516</v>
      </c>
      <c r="H281" s="196"/>
      <c r="I281" s="197">
        <f>I282+I283+I284</f>
        <v>0</v>
      </c>
      <c r="J281" s="197">
        <f>J282+J283+J284</f>
        <v>1943.5</v>
      </c>
      <c r="K281" s="197">
        <f>K282+K283+K284</f>
        <v>0</v>
      </c>
    </row>
    <row r="282" spans="2:11" ht="12.75" customHeight="1" hidden="1">
      <c r="B282" s="202" t="s">
        <v>389</v>
      </c>
      <c r="C282" s="354"/>
      <c r="D282" s="196" t="s">
        <v>329</v>
      </c>
      <c r="E282" s="196" t="s">
        <v>331</v>
      </c>
      <c r="F282" s="386" t="s">
        <v>510</v>
      </c>
      <c r="G282" s="196" t="s">
        <v>516</v>
      </c>
      <c r="H282" s="196" t="s">
        <v>517</v>
      </c>
      <c r="I282" s="197"/>
      <c r="J282" s="197"/>
      <c r="K282" s="197">
        <v>0</v>
      </c>
    </row>
    <row r="283" spans="2:11" ht="12.75" customHeight="1" hidden="1">
      <c r="B283" s="202" t="s">
        <v>390</v>
      </c>
      <c r="C283" s="354"/>
      <c r="D283" s="196" t="s">
        <v>329</v>
      </c>
      <c r="E283" s="196" t="s">
        <v>331</v>
      </c>
      <c r="F283" s="386" t="s">
        <v>510</v>
      </c>
      <c r="G283" s="196" t="s">
        <v>516</v>
      </c>
      <c r="H283" s="196" t="s">
        <v>451</v>
      </c>
      <c r="I283" s="197"/>
      <c r="J283" s="197"/>
      <c r="K283" s="197">
        <v>0</v>
      </c>
    </row>
    <row r="284" spans="2:11" ht="12.75" customHeight="1">
      <c r="B284" s="202" t="s">
        <v>391</v>
      </c>
      <c r="C284" s="354"/>
      <c r="D284" s="196" t="s">
        <v>329</v>
      </c>
      <c r="E284" s="196" t="s">
        <v>331</v>
      </c>
      <c r="F284" s="386" t="s">
        <v>510</v>
      </c>
      <c r="G284" s="196" t="s">
        <v>516</v>
      </c>
      <c r="H284" s="196" t="s">
        <v>423</v>
      </c>
      <c r="I284" s="197"/>
      <c r="J284" s="197">
        <v>1943.5</v>
      </c>
      <c r="K284" s="197"/>
    </row>
    <row r="285" spans="2:11" ht="15.75" customHeight="1">
      <c r="B285" s="202" t="s">
        <v>518</v>
      </c>
      <c r="C285" s="354"/>
      <c r="D285" s="196" t="s">
        <v>329</v>
      </c>
      <c r="E285" s="196" t="s">
        <v>331</v>
      </c>
      <c r="F285" s="386" t="s">
        <v>519</v>
      </c>
      <c r="G285" s="196"/>
      <c r="H285" s="196"/>
      <c r="I285" s="197">
        <f>I286</f>
        <v>0</v>
      </c>
      <c r="J285" s="197">
        <f>J286</f>
        <v>3002</v>
      </c>
      <c r="K285" s="197">
        <f>K286</f>
        <v>0</v>
      </c>
    </row>
    <row r="286" spans="2:11" ht="12.75" customHeight="1">
      <c r="B286" s="388" t="s">
        <v>511</v>
      </c>
      <c r="C286" s="354"/>
      <c r="D286" s="196" t="s">
        <v>329</v>
      </c>
      <c r="E286" s="196" t="s">
        <v>331</v>
      </c>
      <c r="F286" s="386" t="s">
        <v>519</v>
      </c>
      <c r="G286" s="389" t="s">
        <v>512</v>
      </c>
      <c r="H286" s="196"/>
      <c r="I286" s="197">
        <f>I287</f>
        <v>0</v>
      </c>
      <c r="J286" s="197">
        <f>J287</f>
        <v>3002</v>
      </c>
      <c r="K286" s="197">
        <f>K287</f>
        <v>0</v>
      </c>
    </row>
    <row r="287" spans="2:11" ht="12.75" customHeight="1">
      <c r="B287" s="390" t="s">
        <v>513</v>
      </c>
      <c r="C287" s="354"/>
      <c r="D287" s="196" t="s">
        <v>329</v>
      </c>
      <c r="E287" s="196" t="s">
        <v>331</v>
      </c>
      <c r="F287" s="386" t="s">
        <v>519</v>
      </c>
      <c r="G287" s="391" t="s">
        <v>514</v>
      </c>
      <c r="H287" s="196"/>
      <c r="I287" s="197">
        <f>I288</f>
        <v>0</v>
      </c>
      <c r="J287" s="197">
        <f>J288</f>
        <v>3002</v>
      </c>
      <c r="K287" s="197">
        <f>K288</f>
        <v>0</v>
      </c>
    </row>
    <row r="288" spans="2:11" ht="26.25" customHeight="1">
      <c r="B288" s="390" t="s">
        <v>515</v>
      </c>
      <c r="C288" s="354"/>
      <c r="D288" s="196" t="s">
        <v>329</v>
      </c>
      <c r="E288" s="196" t="s">
        <v>331</v>
      </c>
      <c r="F288" s="386" t="s">
        <v>519</v>
      </c>
      <c r="G288" s="391" t="s">
        <v>516</v>
      </c>
      <c r="H288" s="196"/>
      <c r="I288" s="197">
        <f>I289+I290+I291</f>
        <v>0</v>
      </c>
      <c r="J288" s="197">
        <f>J289+J290+J291</f>
        <v>3002</v>
      </c>
      <c r="K288" s="197">
        <f>K289+K290+K291</f>
        <v>0</v>
      </c>
    </row>
    <row r="289" spans="2:11" ht="12.75" customHeight="1" hidden="1">
      <c r="B289" s="202" t="s">
        <v>389</v>
      </c>
      <c r="C289" s="354"/>
      <c r="D289" s="196" t="s">
        <v>329</v>
      </c>
      <c r="E289" s="196" t="s">
        <v>331</v>
      </c>
      <c r="F289" s="386" t="s">
        <v>519</v>
      </c>
      <c r="G289" s="196" t="s">
        <v>516</v>
      </c>
      <c r="H289" s="196" t="s">
        <v>517</v>
      </c>
      <c r="I289" s="197"/>
      <c r="J289" s="197"/>
      <c r="K289" s="197"/>
    </row>
    <row r="290" spans="2:11" ht="12.75" customHeight="1">
      <c r="B290" s="202" t="s">
        <v>390</v>
      </c>
      <c r="C290" s="354"/>
      <c r="D290" s="196" t="s">
        <v>329</v>
      </c>
      <c r="E290" s="196" t="s">
        <v>331</v>
      </c>
      <c r="F290" s="386" t="s">
        <v>519</v>
      </c>
      <c r="G290" s="196" t="s">
        <v>516</v>
      </c>
      <c r="H290" s="196" t="s">
        <v>451</v>
      </c>
      <c r="I290" s="197"/>
      <c r="J290" s="197">
        <v>3002</v>
      </c>
      <c r="K290" s="197"/>
    </row>
    <row r="291" spans="2:11" ht="12.75" customHeight="1" hidden="1">
      <c r="B291" s="202" t="s">
        <v>391</v>
      </c>
      <c r="C291" s="354"/>
      <c r="D291" s="196" t="s">
        <v>329</v>
      </c>
      <c r="E291" s="196" t="s">
        <v>331</v>
      </c>
      <c r="F291" s="386" t="s">
        <v>519</v>
      </c>
      <c r="G291" s="196" t="s">
        <v>516</v>
      </c>
      <c r="H291" s="196" t="s">
        <v>423</v>
      </c>
      <c r="I291" s="197"/>
      <c r="J291" s="197"/>
      <c r="K291" s="197"/>
    </row>
    <row r="292" spans="2:11" ht="14.25" customHeight="1">
      <c r="B292" s="360" t="s">
        <v>332</v>
      </c>
      <c r="C292" s="354"/>
      <c r="D292" s="195" t="s">
        <v>329</v>
      </c>
      <c r="E292" s="195" t="s">
        <v>333</v>
      </c>
      <c r="F292" s="196"/>
      <c r="G292" s="196"/>
      <c r="H292" s="196"/>
      <c r="I292" s="197">
        <f>I302+I296+I297</f>
        <v>21915.9</v>
      </c>
      <c r="J292" s="197">
        <f>J302</f>
        <v>0</v>
      </c>
      <c r="K292" s="197">
        <f>K302</f>
        <v>0</v>
      </c>
    </row>
    <row r="293" spans="2:11" ht="14.25" customHeight="1">
      <c r="B293" s="374" t="s">
        <v>393</v>
      </c>
      <c r="C293" s="354"/>
      <c r="D293" s="196" t="s">
        <v>329</v>
      </c>
      <c r="E293" s="196" t="s">
        <v>333</v>
      </c>
      <c r="F293" s="196" t="s">
        <v>394</v>
      </c>
      <c r="G293" s="196"/>
      <c r="H293" s="196"/>
      <c r="I293" s="197">
        <f>I294</f>
        <v>1800</v>
      </c>
      <c r="J293" s="197">
        <f>J294</f>
        <v>0</v>
      </c>
      <c r="K293" s="197">
        <f>K294</f>
        <v>0</v>
      </c>
    </row>
    <row r="294" spans="2:11" ht="14.25" customHeight="1">
      <c r="B294" s="379" t="s">
        <v>409</v>
      </c>
      <c r="C294" s="354"/>
      <c r="D294" s="196" t="s">
        <v>329</v>
      </c>
      <c r="E294" s="196" t="s">
        <v>333</v>
      </c>
      <c r="F294" s="196" t="s">
        <v>520</v>
      </c>
      <c r="G294" s="196" t="s">
        <v>410</v>
      </c>
      <c r="H294" s="196"/>
      <c r="I294" s="197">
        <f>I295</f>
        <v>1800</v>
      </c>
      <c r="J294" s="197">
        <f>J295</f>
        <v>0</v>
      </c>
      <c r="K294" s="197">
        <f>K295</f>
        <v>0</v>
      </c>
    </row>
    <row r="295" spans="2:11" ht="54" customHeight="1">
      <c r="B295" s="383" t="s">
        <v>521</v>
      </c>
      <c r="C295" s="354"/>
      <c r="D295" s="196" t="s">
        <v>329</v>
      </c>
      <c r="E295" s="196" t="s">
        <v>333</v>
      </c>
      <c r="F295" s="196" t="s">
        <v>520</v>
      </c>
      <c r="G295" s="196" t="s">
        <v>522</v>
      </c>
      <c r="H295" s="196"/>
      <c r="I295" s="197">
        <f>I296</f>
        <v>1800</v>
      </c>
      <c r="J295" s="197">
        <f>J296</f>
        <v>0</v>
      </c>
      <c r="K295" s="197">
        <f>K296</f>
        <v>0</v>
      </c>
    </row>
    <row r="296" spans="2:11" ht="14.25" customHeight="1">
      <c r="B296" s="198" t="s">
        <v>389</v>
      </c>
      <c r="C296" s="354"/>
      <c r="D296" s="196" t="s">
        <v>329</v>
      </c>
      <c r="E296" s="196" t="s">
        <v>333</v>
      </c>
      <c r="F296" s="196" t="s">
        <v>520</v>
      </c>
      <c r="G296" s="196" t="s">
        <v>522</v>
      </c>
      <c r="H296" s="196" t="s">
        <v>413</v>
      </c>
      <c r="I296" s="197">
        <v>1800</v>
      </c>
      <c r="J296" s="197"/>
      <c r="K296" s="197"/>
    </row>
    <row r="297" spans="2:11" ht="28.5" customHeight="1" hidden="1">
      <c r="B297" s="359" t="s">
        <v>754</v>
      </c>
      <c r="C297" s="354"/>
      <c r="D297" s="196" t="s">
        <v>329</v>
      </c>
      <c r="E297" s="196" t="s">
        <v>333</v>
      </c>
      <c r="F297" s="392" t="s">
        <v>528</v>
      </c>
      <c r="G297" s="196"/>
      <c r="H297" s="196"/>
      <c r="I297" s="197">
        <f>I298</f>
        <v>0</v>
      </c>
      <c r="J297" s="197">
        <f>J298</f>
        <v>0</v>
      </c>
      <c r="K297" s="197">
        <f>K298</f>
        <v>0</v>
      </c>
    </row>
    <row r="298" spans="2:11" ht="15.75" customHeight="1" hidden="1">
      <c r="B298" s="375" t="s">
        <v>527</v>
      </c>
      <c r="C298" s="354"/>
      <c r="D298" s="196" t="s">
        <v>329</v>
      </c>
      <c r="E298" s="196" t="s">
        <v>333</v>
      </c>
      <c r="F298" s="392" t="s">
        <v>528</v>
      </c>
      <c r="G298" s="196"/>
      <c r="H298" s="196"/>
      <c r="I298" s="197">
        <f>I299</f>
        <v>0</v>
      </c>
      <c r="J298" s="197">
        <f>J299</f>
        <v>0</v>
      </c>
      <c r="K298" s="197">
        <f>K299</f>
        <v>0</v>
      </c>
    </row>
    <row r="299" spans="2:11" ht="14.25" customHeight="1" hidden="1">
      <c r="B299" s="203" t="s">
        <v>405</v>
      </c>
      <c r="C299" s="354"/>
      <c r="D299" s="196" t="s">
        <v>329</v>
      </c>
      <c r="E299" s="196" t="s">
        <v>333</v>
      </c>
      <c r="F299" s="392" t="s">
        <v>528</v>
      </c>
      <c r="G299" s="196" t="s">
        <v>406</v>
      </c>
      <c r="H299" s="196"/>
      <c r="I299" s="197">
        <f>I300</f>
        <v>0</v>
      </c>
      <c r="J299" s="197">
        <f>J300</f>
        <v>0</v>
      </c>
      <c r="K299" s="197">
        <f>K300</f>
        <v>0</v>
      </c>
    </row>
    <row r="300" spans="2:11" ht="14.25" customHeight="1" hidden="1">
      <c r="B300" s="203" t="s">
        <v>407</v>
      </c>
      <c r="C300" s="354"/>
      <c r="D300" s="196" t="s">
        <v>329</v>
      </c>
      <c r="E300" s="196" t="s">
        <v>333</v>
      </c>
      <c r="F300" s="392" t="s">
        <v>528</v>
      </c>
      <c r="G300" s="196" t="s">
        <v>408</v>
      </c>
      <c r="H300" s="196"/>
      <c r="I300" s="197">
        <f>I301</f>
        <v>0</v>
      </c>
      <c r="J300" s="197">
        <f>J301</f>
        <v>0</v>
      </c>
      <c r="K300" s="197">
        <f>K301</f>
        <v>0</v>
      </c>
    </row>
    <row r="301" spans="2:11" ht="14.25" customHeight="1" hidden="1">
      <c r="B301" s="198" t="s">
        <v>389</v>
      </c>
      <c r="C301" s="354"/>
      <c r="D301" s="196" t="s">
        <v>329</v>
      </c>
      <c r="E301" s="196" t="s">
        <v>333</v>
      </c>
      <c r="F301" s="392" t="s">
        <v>528</v>
      </c>
      <c r="G301" s="196" t="s">
        <v>408</v>
      </c>
      <c r="H301" s="196" t="s">
        <v>413</v>
      </c>
      <c r="I301" s="197"/>
      <c r="J301" s="197"/>
      <c r="K301" s="197"/>
    </row>
    <row r="302" spans="2:11" ht="27.75" customHeight="1">
      <c r="B302" s="343" t="s">
        <v>523</v>
      </c>
      <c r="C302" s="354"/>
      <c r="D302" s="196" t="s">
        <v>329</v>
      </c>
      <c r="E302" s="196" t="s">
        <v>333</v>
      </c>
      <c r="F302" s="201" t="s">
        <v>524</v>
      </c>
      <c r="G302" s="196"/>
      <c r="H302" s="196"/>
      <c r="I302" s="197">
        <f>I303+I307+I311+I315+I319</f>
        <v>20115.9</v>
      </c>
      <c r="J302" s="197">
        <f>J303+J307+J311+J315+J319</f>
        <v>0</v>
      </c>
      <c r="K302" s="197">
        <f>K303+K307+K311+K315+K319</f>
        <v>0</v>
      </c>
    </row>
    <row r="303" spans="2:11" ht="12" customHeight="1" hidden="1">
      <c r="B303" s="375" t="s">
        <v>525</v>
      </c>
      <c r="C303" s="354"/>
      <c r="D303" s="196" t="s">
        <v>329</v>
      </c>
      <c r="E303" s="196" t="s">
        <v>333</v>
      </c>
      <c r="F303" s="201" t="s">
        <v>526</v>
      </c>
      <c r="G303" s="196"/>
      <c r="H303" s="196"/>
      <c r="I303" s="197">
        <f>I304</f>
        <v>0</v>
      </c>
      <c r="J303" s="197">
        <f>J304</f>
        <v>0</v>
      </c>
      <c r="K303" s="197">
        <f>K304</f>
        <v>0</v>
      </c>
    </row>
    <row r="304" spans="2:11" ht="12.75" customHeight="1" hidden="1">
      <c r="B304" s="203" t="s">
        <v>405</v>
      </c>
      <c r="C304" s="354"/>
      <c r="D304" s="196" t="s">
        <v>329</v>
      </c>
      <c r="E304" s="196" t="s">
        <v>333</v>
      </c>
      <c r="F304" s="201" t="s">
        <v>526</v>
      </c>
      <c r="G304" s="196" t="s">
        <v>406</v>
      </c>
      <c r="H304" s="393"/>
      <c r="I304" s="197">
        <f>I305</f>
        <v>0</v>
      </c>
      <c r="J304" s="197">
        <f>J305</f>
        <v>0</v>
      </c>
      <c r="K304" s="197">
        <f>K305</f>
        <v>0</v>
      </c>
    </row>
    <row r="305" spans="2:11" ht="12.75" customHeight="1" hidden="1">
      <c r="B305" s="203" t="s">
        <v>407</v>
      </c>
      <c r="C305" s="354"/>
      <c r="D305" s="196" t="s">
        <v>329</v>
      </c>
      <c r="E305" s="196" t="s">
        <v>333</v>
      </c>
      <c r="F305" s="201" t="s">
        <v>526</v>
      </c>
      <c r="G305" s="196" t="s">
        <v>408</v>
      </c>
      <c r="H305" s="196"/>
      <c r="I305" s="197">
        <f>I306</f>
        <v>0</v>
      </c>
      <c r="J305" s="197">
        <f>J306</f>
        <v>0</v>
      </c>
      <c r="K305" s="197">
        <f>K306</f>
        <v>0</v>
      </c>
    </row>
    <row r="306" spans="2:11" ht="12.75" customHeight="1" hidden="1">
      <c r="B306" s="198" t="s">
        <v>389</v>
      </c>
      <c r="C306" s="354"/>
      <c r="D306" s="196" t="s">
        <v>329</v>
      </c>
      <c r="E306" s="196" t="s">
        <v>333</v>
      </c>
      <c r="F306" s="201" t="s">
        <v>526</v>
      </c>
      <c r="G306" s="196" t="s">
        <v>408</v>
      </c>
      <c r="H306" s="196">
        <v>2</v>
      </c>
      <c r="I306" s="197"/>
      <c r="J306" s="197"/>
      <c r="K306" s="197"/>
    </row>
    <row r="307" spans="2:11" ht="12.75" customHeight="1">
      <c r="B307" s="375" t="s">
        <v>527</v>
      </c>
      <c r="C307" s="354"/>
      <c r="D307" s="196" t="s">
        <v>329</v>
      </c>
      <c r="E307" s="196" t="s">
        <v>333</v>
      </c>
      <c r="F307" s="201" t="s">
        <v>528</v>
      </c>
      <c r="G307" s="196"/>
      <c r="H307" s="196"/>
      <c r="I307" s="197">
        <f>I308</f>
        <v>105</v>
      </c>
      <c r="J307" s="197">
        <f>J308</f>
        <v>0</v>
      </c>
      <c r="K307" s="197">
        <f>K308</f>
        <v>0</v>
      </c>
    </row>
    <row r="308" spans="2:11" ht="14.25" customHeight="1">
      <c r="B308" s="203" t="s">
        <v>405</v>
      </c>
      <c r="C308" s="354"/>
      <c r="D308" s="196" t="s">
        <v>329</v>
      </c>
      <c r="E308" s="196" t="s">
        <v>333</v>
      </c>
      <c r="F308" s="201" t="s">
        <v>528</v>
      </c>
      <c r="G308" s="196" t="s">
        <v>406</v>
      </c>
      <c r="H308" s="196"/>
      <c r="I308" s="197">
        <f>I309</f>
        <v>105</v>
      </c>
      <c r="J308" s="197">
        <f>J309</f>
        <v>0</v>
      </c>
      <c r="K308" s="197">
        <f>K309</f>
        <v>0</v>
      </c>
    </row>
    <row r="309" spans="2:11" ht="12.75" customHeight="1">
      <c r="B309" s="203" t="s">
        <v>407</v>
      </c>
      <c r="C309" s="348"/>
      <c r="D309" s="196" t="s">
        <v>329</v>
      </c>
      <c r="E309" s="196" t="s">
        <v>333</v>
      </c>
      <c r="F309" s="201" t="s">
        <v>528</v>
      </c>
      <c r="G309" s="196" t="s">
        <v>408</v>
      </c>
      <c r="H309" s="196"/>
      <c r="I309" s="197">
        <f>I310</f>
        <v>105</v>
      </c>
      <c r="J309" s="197">
        <f>J310</f>
        <v>0</v>
      </c>
      <c r="K309" s="197">
        <f>K310</f>
        <v>0</v>
      </c>
    </row>
    <row r="310" spans="2:11" ht="12.75" customHeight="1">
      <c r="B310" s="198" t="s">
        <v>389</v>
      </c>
      <c r="C310" s="348"/>
      <c r="D310" s="196" t="s">
        <v>329</v>
      </c>
      <c r="E310" s="196" t="s">
        <v>333</v>
      </c>
      <c r="F310" s="201" t="s">
        <v>528</v>
      </c>
      <c r="G310" s="196" t="s">
        <v>408</v>
      </c>
      <c r="H310" s="196" t="s">
        <v>413</v>
      </c>
      <c r="I310" s="197">
        <v>105</v>
      </c>
      <c r="J310" s="197"/>
      <c r="K310" s="197"/>
    </row>
    <row r="311" spans="2:11" ht="12.75" customHeight="1" hidden="1">
      <c r="B311" s="375" t="s">
        <v>529</v>
      </c>
      <c r="C311" s="348"/>
      <c r="D311" s="196" t="s">
        <v>329</v>
      </c>
      <c r="E311" s="196" t="s">
        <v>333</v>
      </c>
      <c r="F311" s="201" t="s">
        <v>530</v>
      </c>
      <c r="G311" s="196"/>
      <c r="H311" s="196"/>
      <c r="I311" s="197">
        <f>I312</f>
        <v>0</v>
      </c>
      <c r="J311" s="197">
        <f>J312</f>
        <v>0</v>
      </c>
      <c r="K311" s="197">
        <f>K312</f>
        <v>0</v>
      </c>
    </row>
    <row r="312" spans="2:11" ht="12.75" customHeight="1" hidden="1">
      <c r="B312" s="203" t="s">
        <v>405</v>
      </c>
      <c r="C312" s="348"/>
      <c r="D312" s="196" t="s">
        <v>329</v>
      </c>
      <c r="E312" s="196" t="s">
        <v>333</v>
      </c>
      <c r="F312" s="201" t="s">
        <v>530</v>
      </c>
      <c r="G312" s="196" t="s">
        <v>406</v>
      </c>
      <c r="H312" s="196"/>
      <c r="I312" s="197">
        <f>I313</f>
        <v>0</v>
      </c>
      <c r="J312" s="197">
        <f>J313</f>
        <v>0</v>
      </c>
      <c r="K312" s="197">
        <f>K313</f>
        <v>0</v>
      </c>
    </row>
    <row r="313" spans="2:11" ht="17.25" customHeight="1" hidden="1">
      <c r="B313" s="203" t="s">
        <v>407</v>
      </c>
      <c r="C313" s="348"/>
      <c r="D313" s="196" t="s">
        <v>329</v>
      </c>
      <c r="E313" s="196" t="s">
        <v>333</v>
      </c>
      <c r="F313" s="201" t="s">
        <v>530</v>
      </c>
      <c r="G313" s="196" t="s">
        <v>408</v>
      </c>
      <c r="H313" s="196"/>
      <c r="I313" s="197">
        <f>I314</f>
        <v>0</v>
      </c>
      <c r="J313" s="197">
        <f>J314</f>
        <v>0</v>
      </c>
      <c r="K313" s="197">
        <f>K314</f>
        <v>0</v>
      </c>
    </row>
    <row r="314" spans="2:11" ht="15" customHeight="1" hidden="1">
      <c r="B314" s="198" t="s">
        <v>389</v>
      </c>
      <c r="C314" s="348"/>
      <c r="D314" s="196" t="s">
        <v>329</v>
      </c>
      <c r="E314" s="196" t="s">
        <v>333</v>
      </c>
      <c r="F314" s="201" t="s">
        <v>530</v>
      </c>
      <c r="G314" s="196" t="s">
        <v>408</v>
      </c>
      <c r="H314" s="196" t="s">
        <v>413</v>
      </c>
      <c r="I314" s="197"/>
      <c r="J314" s="197"/>
      <c r="K314" s="197"/>
    </row>
    <row r="315" spans="2:11" ht="28.5" customHeight="1" hidden="1">
      <c r="B315" s="359" t="s">
        <v>533</v>
      </c>
      <c r="C315" s="351"/>
      <c r="D315" s="196" t="s">
        <v>329</v>
      </c>
      <c r="E315" s="196" t="s">
        <v>333</v>
      </c>
      <c r="F315" s="201" t="s">
        <v>534</v>
      </c>
      <c r="G315" s="196"/>
      <c r="H315" s="196"/>
      <c r="I315" s="197">
        <f>I316</f>
        <v>0</v>
      </c>
      <c r="J315" s="197">
        <f>J316</f>
        <v>0</v>
      </c>
      <c r="K315" s="197">
        <f>K316</f>
        <v>0</v>
      </c>
    </row>
    <row r="316" spans="2:11" ht="12.75" customHeight="1" hidden="1">
      <c r="B316" s="203" t="s">
        <v>405</v>
      </c>
      <c r="C316" s="351"/>
      <c r="D316" s="196" t="s">
        <v>329</v>
      </c>
      <c r="E316" s="196" t="s">
        <v>333</v>
      </c>
      <c r="F316" s="201" t="s">
        <v>534</v>
      </c>
      <c r="G316" s="196" t="s">
        <v>406</v>
      </c>
      <c r="H316" s="196"/>
      <c r="I316" s="197">
        <f>I317</f>
        <v>0</v>
      </c>
      <c r="J316" s="197">
        <f>J317</f>
        <v>0</v>
      </c>
      <c r="K316" s="197">
        <f>K317</f>
        <v>0</v>
      </c>
    </row>
    <row r="317" spans="2:11" ht="14.25" customHeight="1" hidden="1">
      <c r="B317" s="203" t="s">
        <v>407</v>
      </c>
      <c r="C317" s="351"/>
      <c r="D317" s="196" t="s">
        <v>329</v>
      </c>
      <c r="E317" s="196" t="s">
        <v>333</v>
      </c>
      <c r="F317" s="201" t="s">
        <v>534</v>
      </c>
      <c r="G317" s="196" t="s">
        <v>408</v>
      </c>
      <c r="H317" s="196"/>
      <c r="I317" s="197">
        <f>I318</f>
        <v>0</v>
      </c>
      <c r="J317" s="197">
        <f>J318</f>
        <v>0</v>
      </c>
      <c r="K317" s="197">
        <f>K318</f>
        <v>0</v>
      </c>
    </row>
    <row r="318" spans="2:11" ht="16.5" customHeight="1" hidden="1">
      <c r="B318" s="198" t="s">
        <v>389</v>
      </c>
      <c r="C318" s="351"/>
      <c r="D318" s="196" t="s">
        <v>329</v>
      </c>
      <c r="E318" s="196" t="s">
        <v>333</v>
      </c>
      <c r="F318" s="201" t="s">
        <v>534</v>
      </c>
      <c r="G318" s="196" t="s">
        <v>408</v>
      </c>
      <c r="H318" s="196" t="s">
        <v>413</v>
      </c>
      <c r="I318" s="197"/>
      <c r="J318" s="197"/>
      <c r="K318" s="197"/>
    </row>
    <row r="319" spans="2:11" ht="28.5">
      <c r="B319" s="380" t="s">
        <v>535</v>
      </c>
      <c r="C319" s="351"/>
      <c r="D319" s="196" t="s">
        <v>329</v>
      </c>
      <c r="E319" s="196" t="s">
        <v>333</v>
      </c>
      <c r="F319" s="394" t="s">
        <v>536</v>
      </c>
      <c r="G319" s="395"/>
      <c r="H319" s="196"/>
      <c r="I319" s="197">
        <f>I320</f>
        <v>20010.9</v>
      </c>
      <c r="J319" s="197">
        <f>J320</f>
        <v>0</v>
      </c>
      <c r="K319" s="197"/>
    </row>
    <row r="320" spans="2:11" ht="16.5" customHeight="1">
      <c r="B320" s="396" t="s">
        <v>537</v>
      </c>
      <c r="C320" s="351"/>
      <c r="D320" s="196" t="s">
        <v>329</v>
      </c>
      <c r="E320" s="196" t="s">
        <v>333</v>
      </c>
      <c r="F320" s="394" t="s">
        <v>536</v>
      </c>
      <c r="G320" s="395" t="s">
        <v>512</v>
      </c>
      <c r="H320" s="196"/>
      <c r="I320" s="197">
        <f>I321</f>
        <v>20010.9</v>
      </c>
      <c r="J320" s="197">
        <f>J321</f>
        <v>0</v>
      </c>
      <c r="K320" s="197"/>
    </row>
    <row r="321" spans="2:11" ht="16.5" customHeight="1">
      <c r="B321" s="396" t="s">
        <v>513</v>
      </c>
      <c r="C321" s="351"/>
      <c r="D321" s="196" t="s">
        <v>329</v>
      </c>
      <c r="E321" s="196" t="s">
        <v>333</v>
      </c>
      <c r="F321" s="394" t="s">
        <v>536</v>
      </c>
      <c r="G321" s="395" t="s">
        <v>514</v>
      </c>
      <c r="H321" s="196"/>
      <c r="I321" s="197">
        <f>I322+I323</f>
        <v>20010.9</v>
      </c>
      <c r="J321" s="197">
        <f>J322+J323</f>
        <v>0</v>
      </c>
      <c r="K321" s="197"/>
    </row>
    <row r="322" spans="2:11" ht="16.5" customHeight="1">
      <c r="B322" s="352" t="s">
        <v>389</v>
      </c>
      <c r="C322" s="351"/>
      <c r="D322" s="196" t="s">
        <v>329</v>
      </c>
      <c r="E322" s="196" t="s">
        <v>333</v>
      </c>
      <c r="F322" s="394" t="s">
        <v>538</v>
      </c>
      <c r="G322" s="395" t="s">
        <v>514</v>
      </c>
      <c r="H322" s="196" t="s">
        <v>413</v>
      </c>
      <c r="I322" s="197">
        <v>1294.9</v>
      </c>
      <c r="J322" s="197"/>
      <c r="K322" s="197"/>
    </row>
    <row r="323" spans="2:11" ht="16.5" customHeight="1">
      <c r="B323" s="198" t="s">
        <v>390</v>
      </c>
      <c r="C323" s="351"/>
      <c r="D323" s="196" t="s">
        <v>329</v>
      </c>
      <c r="E323" s="196" t="s">
        <v>333</v>
      </c>
      <c r="F323" s="392" t="s">
        <v>539</v>
      </c>
      <c r="G323" s="397" t="s">
        <v>514</v>
      </c>
      <c r="H323" s="196" t="s">
        <v>451</v>
      </c>
      <c r="I323" s="197">
        <v>18716</v>
      </c>
      <c r="J323" s="197"/>
      <c r="K323" s="197"/>
    </row>
    <row r="324" spans="2:11" ht="15" customHeight="1">
      <c r="B324" s="398" t="s">
        <v>334</v>
      </c>
      <c r="C324" s="348"/>
      <c r="D324" s="195" t="s">
        <v>329</v>
      </c>
      <c r="E324" s="195" t="s">
        <v>335</v>
      </c>
      <c r="F324" s="362"/>
      <c r="G324" s="196"/>
      <c r="H324" s="196"/>
      <c r="I324" s="237">
        <f>I342+I361+I325+I347</f>
        <v>963.6</v>
      </c>
      <c r="J324" s="237">
        <f>J342+J361+J325+J347</f>
        <v>0</v>
      </c>
      <c r="K324" s="237">
        <f>K342+K361+K325+K347</f>
        <v>0</v>
      </c>
    </row>
    <row r="325" spans="2:11" ht="27.75" customHeight="1">
      <c r="B325" s="399" t="s">
        <v>552</v>
      </c>
      <c r="C325" s="348"/>
      <c r="D325" s="217" t="s">
        <v>329</v>
      </c>
      <c r="E325" s="217" t="s">
        <v>335</v>
      </c>
      <c r="F325" s="400" t="s">
        <v>755</v>
      </c>
      <c r="G325" s="217"/>
      <c r="H325" s="217"/>
      <c r="I325" s="340">
        <f>I337+I330+I326</f>
        <v>0</v>
      </c>
      <c r="J325" s="340">
        <f>J337+J330</f>
        <v>0</v>
      </c>
      <c r="K325" s="340">
        <f>K337+K330</f>
        <v>0</v>
      </c>
    </row>
    <row r="326" spans="2:11" ht="15.75" customHeight="1">
      <c r="B326" s="375" t="s">
        <v>417</v>
      </c>
      <c r="C326" s="348"/>
      <c r="D326" s="196" t="s">
        <v>329</v>
      </c>
      <c r="E326" s="196" t="s">
        <v>335</v>
      </c>
      <c r="F326" s="362" t="s">
        <v>756</v>
      </c>
      <c r="G326" s="196"/>
      <c r="H326" s="196"/>
      <c r="I326" s="197">
        <f>I327</f>
        <v>0</v>
      </c>
      <c r="J326" s="197">
        <f>J327</f>
        <v>0</v>
      </c>
      <c r="K326" s="197">
        <f>K327</f>
        <v>0</v>
      </c>
    </row>
    <row r="327" spans="2:11" ht="15.75" customHeight="1">
      <c r="B327" s="203" t="s">
        <v>405</v>
      </c>
      <c r="C327" s="348"/>
      <c r="D327" s="196" t="s">
        <v>329</v>
      </c>
      <c r="E327" s="196" t="s">
        <v>335</v>
      </c>
      <c r="F327" s="362" t="s">
        <v>756</v>
      </c>
      <c r="G327" s="196" t="s">
        <v>406</v>
      </c>
      <c r="H327" s="196"/>
      <c r="I327" s="197">
        <f>I328</f>
        <v>0</v>
      </c>
      <c r="J327" s="197">
        <f>J328</f>
        <v>0</v>
      </c>
      <c r="K327" s="197">
        <f>K328</f>
        <v>0</v>
      </c>
    </row>
    <row r="328" spans="2:11" ht="15.75" customHeight="1">
      <c r="B328" s="203" t="s">
        <v>407</v>
      </c>
      <c r="C328" s="348"/>
      <c r="D328" s="196" t="s">
        <v>329</v>
      </c>
      <c r="E328" s="196" t="s">
        <v>335</v>
      </c>
      <c r="F328" s="362" t="s">
        <v>756</v>
      </c>
      <c r="G328" s="196" t="s">
        <v>408</v>
      </c>
      <c r="H328" s="196"/>
      <c r="I328" s="197">
        <f>I329</f>
        <v>0</v>
      </c>
      <c r="J328" s="197">
        <f>J329</f>
        <v>0</v>
      </c>
      <c r="K328" s="197">
        <f>K329</f>
        <v>0</v>
      </c>
    </row>
    <row r="329" spans="2:11" ht="15.75" customHeight="1">
      <c r="B329" s="198" t="s">
        <v>390</v>
      </c>
      <c r="C329" s="348"/>
      <c r="D329" s="196" t="s">
        <v>329</v>
      </c>
      <c r="E329" s="196" t="s">
        <v>335</v>
      </c>
      <c r="F329" s="362" t="s">
        <v>756</v>
      </c>
      <c r="G329" s="196" t="s">
        <v>408</v>
      </c>
      <c r="H329" s="196" t="s">
        <v>451</v>
      </c>
      <c r="I329" s="197"/>
      <c r="J329" s="197"/>
      <c r="K329" s="197"/>
    </row>
    <row r="330" spans="2:11" ht="15.75" customHeight="1">
      <c r="B330" s="375" t="s">
        <v>417</v>
      </c>
      <c r="C330" s="348"/>
      <c r="D330" s="196" t="s">
        <v>329</v>
      </c>
      <c r="E330" s="196" t="s">
        <v>335</v>
      </c>
      <c r="F330" s="362" t="s">
        <v>553</v>
      </c>
      <c r="G330" s="196"/>
      <c r="H330" s="196"/>
      <c r="I330" s="197">
        <f>I331+I334</f>
        <v>0</v>
      </c>
      <c r="J330" s="197">
        <f>J331+J334</f>
        <v>0</v>
      </c>
      <c r="K330" s="197">
        <f>K331+K334</f>
        <v>0</v>
      </c>
    </row>
    <row r="331" spans="2:11" ht="15.75" customHeight="1">
      <c r="B331" s="203" t="s">
        <v>405</v>
      </c>
      <c r="C331" s="348"/>
      <c r="D331" s="196" t="s">
        <v>329</v>
      </c>
      <c r="E331" s="196" t="s">
        <v>335</v>
      </c>
      <c r="F331" s="362" t="s">
        <v>553</v>
      </c>
      <c r="G331" s="196" t="s">
        <v>406</v>
      </c>
      <c r="H331" s="196"/>
      <c r="I331" s="197">
        <f>I332</f>
        <v>0</v>
      </c>
      <c r="J331" s="197">
        <f>J332</f>
        <v>0</v>
      </c>
      <c r="K331" s="197">
        <f>K332</f>
        <v>0</v>
      </c>
    </row>
    <row r="332" spans="2:11" ht="15.75" customHeight="1">
      <c r="B332" s="203" t="s">
        <v>407</v>
      </c>
      <c r="C332" s="348"/>
      <c r="D332" s="196" t="s">
        <v>329</v>
      </c>
      <c r="E332" s="196" t="s">
        <v>335</v>
      </c>
      <c r="F332" s="362" t="s">
        <v>553</v>
      </c>
      <c r="G332" s="196" t="s">
        <v>408</v>
      </c>
      <c r="H332" s="196"/>
      <c r="I332" s="197">
        <f>I333</f>
        <v>0</v>
      </c>
      <c r="J332" s="197">
        <f>J333</f>
        <v>0</v>
      </c>
      <c r="K332" s="197">
        <f>K333</f>
        <v>0</v>
      </c>
    </row>
    <row r="333" spans="2:11" ht="15.75" customHeight="1">
      <c r="B333" s="198" t="s">
        <v>389</v>
      </c>
      <c r="C333" s="348"/>
      <c r="D333" s="196" t="s">
        <v>329</v>
      </c>
      <c r="E333" s="196" t="s">
        <v>335</v>
      </c>
      <c r="F333" s="362" t="s">
        <v>553</v>
      </c>
      <c r="G333" s="196" t="s">
        <v>408</v>
      </c>
      <c r="H333" s="196" t="s">
        <v>413</v>
      </c>
      <c r="I333" s="197"/>
      <c r="J333" s="197"/>
      <c r="K333" s="197"/>
    </row>
    <row r="334" spans="2:11" ht="15.75" customHeight="1" hidden="1">
      <c r="B334" s="203" t="s">
        <v>409</v>
      </c>
      <c r="C334" s="348"/>
      <c r="D334" s="196" t="s">
        <v>329</v>
      </c>
      <c r="E334" s="196" t="s">
        <v>335</v>
      </c>
      <c r="F334" s="362" t="s">
        <v>553</v>
      </c>
      <c r="G334" s="196" t="s">
        <v>410</v>
      </c>
      <c r="H334" s="196"/>
      <c r="I334" s="197">
        <f>I335</f>
        <v>0</v>
      </c>
      <c r="J334" s="197">
        <f>J335</f>
        <v>0</v>
      </c>
      <c r="K334" s="197">
        <f>K335</f>
        <v>0</v>
      </c>
    </row>
    <row r="335" spans="2:11" ht="15.75" customHeight="1" hidden="1">
      <c r="B335" s="379" t="s">
        <v>463</v>
      </c>
      <c r="C335" s="348"/>
      <c r="D335" s="196" t="s">
        <v>329</v>
      </c>
      <c r="E335" s="196" t="s">
        <v>335</v>
      </c>
      <c r="F335" s="362" t="s">
        <v>553</v>
      </c>
      <c r="G335" s="196" t="s">
        <v>464</v>
      </c>
      <c r="H335" s="196"/>
      <c r="I335" s="197">
        <f>I336</f>
        <v>0</v>
      </c>
      <c r="J335" s="197">
        <f>J336</f>
        <v>0</v>
      </c>
      <c r="K335" s="197">
        <f>K336</f>
        <v>0</v>
      </c>
    </row>
    <row r="336" spans="2:11" ht="15.75" customHeight="1" hidden="1">
      <c r="B336" s="198" t="s">
        <v>389</v>
      </c>
      <c r="C336" s="348"/>
      <c r="D336" s="196" t="s">
        <v>329</v>
      </c>
      <c r="E336" s="196" t="s">
        <v>335</v>
      </c>
      <c r="F336" s="362" t="s">
        <v>553</v>
      </c>
      <c r="G336" s="196" t="s">
        <v>464</v>
      </c>
      <c r="H336" s="196" t="s">
        <v>413</v>
      </c>
      <c r="I336" s="197"/>
      <c r="J336" s="197"/>
      <c r="K336" s="197"/>
    </row>
    <row r="337" spans="2:11" ht="15.75" customHeight="1" hidden="1">
      <c r="B337" s="375" t="s">
        <v>417</v>
      </c>
      <c r="C337" s="348"/>
      <c r="D337" s="196" t="s">
        <v>329</v>
      </c>
      <c r="E337" s="196" t="s">
        <v>335</v>
      </c>
      <c r="F337" s="362" t="s">
        <v>555</v>
      </c>
      <c r="G337" s="196"/>
      <c r="H337" s="196"/>
      <c r="I337" s="197">
        <f>I338</f>
        <v>0</v>
      </c>
      <c r="J337" s="197">
        <f>J338</f>
        <v>0</v>
      </c>
      <c r="K337" s="197">
        <f>K338</f>
        <v>0</v>
      </c>
    </row>
    <row r="338" spans="2:11" ht="15.75" customHeight="1" hidden="1">
      <c r="B338" s="203" t="s">
        <v>405</v>
      </c>
      <c r="C338" s="348"/>
      <c r="D338" s="196" t="s">
        <v>329</v>
      </c>
      <c r="E338" s="196" t="s">
        <v>335</v>
      </c>
      <c r="F338" s="362" t="s">
        <v>555</v>
      </c>
      <c r="G338" s="196" t="s">
        <v>406</v>
      </c>
      <c r="H338" s="196"/>
      <c r="I338" s="197">
        <f>I339</f>
        <v>0</v>
      </c>
      <c r="J338" s="197">
        <f>J339</f>
        <v>0</v>
      </c>
      <c r="K338" s="197">
        <f>K339</f>
        <v>0</v>
      </c>
    </row>
    <row r="339" spans="2:11" ht="15.75" customHeight="1" hidden="1">
      <c r="B339" s="203" t="s">
        <v>407</v>
      </c>
      <c r="C339" s="348"/>
      <c r="D339" s="196" t="s">
        <v>329</v>
      </c>
      <c r="E339" s="196" t="s">
        <v>335</v>
      </c>
      <c r="F339" s="362" t="s">
        <v>555</v>
      </c>
      <c r="G339" s="196" t="s">
        <v>408</v>
      </c>
      <c r="H339" s="196"/>
      <c r="I339" s="197">
        <f>I340+I341</f>
        <v>0</v>
      </c>
      <c r="J339" s="197">
        <f>J340+J341</f>
        <v>0</v>
      </c>
      <c r="K339" s="197">
        <f>K340+K341</f>
        <v>0</v>
      </c>
    </row>
    <row r="340" spans="2:11" ht="15.75" customHeight="1" hidden="1">
      <c r="B340" s="198" t="s">
        <v>389</v>
      </c>
      <c r="C340" s="348"/>
      <c r="D340" s="196" t="s">
        <v>329</v>
      </c>
      <c r="E340" s="196" t="s">
        <v>335</v>
      </c>
      <c r="F340" s="362" t="s">
        <v>555</v>
      </c>
      <c r="G340" s="196" t="s">
        <v>408</v>
      </c>
      <c r="H340" s="196" t="s">
        <v>413</v>
      </c>
      <c r="I340" s="197"/>
      <c r="J340" s="197"/>
      <c r="K340" s="197"/>
    </row>
    <row r="341" spans="2:11" ht="15.75" customHeight="1" hidden="1">
      <c r="B341" s="198" t="s">
        <v>390</v>
      </c>
      <c r="C341" s="348"/>
      <c r="D341" s="196" t="s">
        <v>329</v>
      </c>
      <c r="E341" s="196" t="s">
        <v>335</v>
      </c>
      <c r="F341" s="362" t="s">
        <v>555</v>
      </c>
      <c r="G341" s="196" t="s">
        <v>408</v>
      </c>
      <c r="H341" s="196" t="s">
        <v>451</v>
      </c>
      <c r="I341" s="197"/>
      <c r="J341" s="197"/>
      <c r="K341" s="197"/>
    </row>
    <row r="342" spans="2:11" ht="15.75" customHeight="1" hidden="1">
      <c r="B342" s="377" t="s">
        <v>393</v>
      </c>
      <c r="C342" s="348"/>
      <c r="D342" s="196" t="s">
        <v>329</v>
      </c>
      <c r="E342" s="196" t="s">
        <v>335</v>
      </c>
      <c r="F342" s="362" t="s">
        <v>394</v>
      </c>
      <c r="G342" s="196"/>
      <c r="H342" s="196"/>
      <c r="I342" s="197">
        <f>I343</f>
        <v>0</v>
      </c>
      <c r="J342" s="197">
        <f>J343</f>
        <v>0</v>
      </c>
      <c r="K342" s="197">
        <f>K343</f>
        <v>0</v>
      </c>
    </row>
    <row r="343" spans="2:11" ht="15.75" customHeight="1" hidden="1">
      <c r="B343" s="377" t="s">
        <v>334</v>
      </c>
      <c r="C343" s="348"/>
      <c r="D343" s="196" t="s">
        <v>329</v>
      </c>
      <c r="E343" s="196" t="s">
        <v>335</v>
      </c>
      <c r="F343" s="362">
        <v>86000072420</v>
      </c>
      <c r="G343" s="196"/>
      <c r="H343" s="196"/>
      <c r="I343" s="197">
        <f>I344</f>
        <v>0</v>
      </c>
      <c r="J343" s="197">
        <f>J344</f>
        <v>0</v>
      </c>
      <c r="K343" s="197">
        <f>K344</f>
        <v>0</v>
      </c>
    </row>
    <row r="344" spans="2:11" ht="15.75" customHeight="1" hidden="1">
      <c r="B344" s="203" t="s">
        <v>405</v>
      </c>
      <c r="C344" s="348"/>
      <c r="D344" s="196" t="s">
        <v>329</v>
      </c>
      <c r="E344" s="196" t="s">
        <v>335</v>
      </c>
      <c r="F344" s="362">
        <v>86000072420</v>
      </c>
      <c r="G344" s="196" t="s">
        <v>406</v>
      </c>
      <c r="H344" s="196"/>
      <c r="I344" s="197">
        <f>I345</f>
        <v>0</v>
      </c>
      <c r="J344" s="197">
        <f>J345</f>
        <v>0</v>
      </c>
      <c r="K344" s="197">
        <f>K345</f>
        <v>0</v>
      </c>
    </row>
    <row r="345" spans="2:11" ht="15.75" customHeight="1" hidden="1">
      <c r="B345" s="203" t="s">
        <v>407</v>
      </c>
      <c r="C345" s="348"/>
      <c r="D345" s="196" t="s">
        <v>329</v>
      </c>
      <c r="E345" s="196" t="s">
        <v>335</v>
      </c>
      <c r="F345" s="362">
        <v>86000072420</v>
      </c>
      <c r="G345" s="196" t="s">
        <v>408</v>
      </c>
      <c r="H345" s="196"/>
      <c r="I345" s="197">
        <f>I346</f>
        <v>0</v>
      </c>
      <c r="J345" s="197">
        <f>J346</f>
        <v>0</v>
      </c>
      <c r="K345" s="197">
        <f>K346</f>
        <v>0</v>
      </c>
    </row>
    <row r="346" spans="2:11" ht="15.75" customHeight="1" hidden="1">
      <c r="B346" s="198" t="s">
        <v>389</v>
      </c>
      <c r="C346" s="348"/>
      <c r="D346" s="196" t="s">
        <v>329</v>
      </c>
      <c r="E346" s="196" t="s">
        <v>335</v>
      </c>
      <c r="F346" s="362">
        <v>86000072420</v>
      </c>
      <c r="G346" s="196" t="s">
        <v>408</v>
      </c>
      <c r="H346" s="196" t="s">
        <v>413</v>
      </c>
      <c r="I346" s="197"/>
      <c r="J346" s="197"/>
      <c r="K346" s="197"/>
    </row>
    <row r="347" spans="2:11" ht="28.5" customHeight="1">
      <c r="B347" s="399" t="s">
        <v>544</v>
      </c>
      <c r="C347" s="348"/>
      <c r="D347" s="217" t="s">
        <v>329</v>
      </c>
      <c r="E347" s="217" t="s">
        <v>335</v>
      </c>
      <c r="F347" s="400" t="s">
        <v>545</v>
      </c>
      <c r="G347" s="217"/>
      <c r="H347" s="217"/>
      <c r="I347" s="340">
        <f>I348</f>
        <v>963.6</v>
      </c>
      <c r="J347" s="340">
        <f>J348</f>
        <v>0</v>
      </c>
      <c r="K347" s="340">
        <f>K348</f>
        <v>0</v>
      </c>
    </row>
    <row r="348" spans="2:11" ht="15.75" customHeight="1">
      <c r="B348" s="401" t="s">
        <v>546</v>
      </c>
      <c r="C348" s="348"/>
      <c r="D348" s="196" t="s">
        <v>329</v>
      </c>
      <c r="E348" s="196" t="s">
        <v>335</v>
      </c>
      <c r="F348" s="362" t="s">
        <v>547</v>
      </c>
      <c r="G348" s="196"/>
      <c r="H348" s="196"/>
      <c r="I348" s="197">
        <f>I349+I355</f>
        <v>963.6</v>
      </c>
      <c r="J348" s="197">
        <f>J349+J355</f>
        <v>0</v>
      </c>
      <c r="K348" s="197">
        <f>K349+K355</f>
        <v>0</v>
      </c>
    </row>
    <row r="349" spans="2:11" ht="15.75" customHeight="1">
      <c r="B349" s="402" t="s">
        <v>548</v>
      </c>
      <c r="C349" s="348"/>
      <c r="D349" s="196" t="s">
        <v>329</v>
      </c>
      <c r="E349" s="196" t="s">
        <v>335</v>
      </c>
      <c r="F349" s="362" t="s">
        <v>549</v>
      </c>
      <c r="G349" s="196"/>
      <c r="H349" s="196"/>
      <c r="I349" s="197">
        <f>I350</f>
        <v>2.8</v>
      </c>
      <c r="J349" s="197">
        <f>J350</f>
        <v>0</v>
      </c>
      <c r="K349" s="197">
        <f>K350</f>
        <v>0</v>
      </c>
    </row>
    <row r="350" spans="2:11" ht="15.75" customHeight="1">
      <c r="B350" s="203" t="s">
        <v>405</v>
      </c>
      <c r="C350" s="348"/>
      <c r="D350" s="196" t="s">
        <v>329</v>
      </c>
      <c r="E350" s="196" t="s">
        <v>335</v>
      </c>
      <c r="F350" s="362" t="s">
        <v>549</v>
      </c>
      <c r="G350" s="196" t="s">
        <v>406</v>
      </c>
      <c r="H350" s="196"/>
      <c r="I350" s="197">
        <f>I351</f>
        <v>2.8</v>
      </c>
      <c r="J350" s="197">
        <f>J351</f>
        <v>0</v>
      </c>
      <c r="K350" s="197">
        <f>K351</f>
        <v>0</v>
      </c>
    </row>
    <row r="351" spans="2:11" ht="15.75" customHeight="1">
      <c r="B351" s="203" t="s">
        <v>407</v>
      </c>
      <c r="C351" s="348"/>
      <c r="D351" s="196" t="s">
        <v>329</v>
      </c>
      <c r="E351" s="196" t="s">
        <v>335</v>
      </c>
      <c r="F351" s="362" t="s">
        <v>549</v>
      </c>
      <c r="G351" s="196" t="s">
        <v>408</v>
      </c>
      <c r="H351" s="196"/>
      <c r="I351" s="197">
        <f>I352+I353+I354</f>
        <v>2.8</v>
      </c>
      <c r="J351" s="197">
        <f>J352+J353+J354</f>
        <v>0</v>
      </c>
      <c r="K351" s="197">
        <f>K352+K353+K354</f>
        <v>0</v>
      </c>
    </row>
    <row r="352" spans="2:11" ht="15.75" customHeight="1">
      <c r="B352" s="198" t="s">
        <v>389</v>
      </c>
      <c r="C352" s="348"/>
      <c r="D352" s="196" t="s">
        <v>329</v>
      </c>
      <c r="E352" s="196" t="s">
        <v>335</v>
      </c>
      <c r="F352" s="362" t="s">
        <v>549</v>
      </c>
      <c r="G352" s="196" t="s">
        <v>408</v>
      </c>
      <c r="H352" s="196" t="s">
        <v>413</v>
      </c>
      <c r="I352" s="197">
        <v>2.8</v>
      </c>
      <c r="J352" s="197"/>
      <c r="K352" s="197"/>
    </row>
    <row r="353" spans="2:11" ht="15.75" customHeight="1" hidden="1">
      <c r="B353" s="198" t="s">
        <v>390</v>
      </c>
      <c r="C353" s="348"/>
      <c r="D353" s="196" t="s">
        <v>329</v>
      </c>
      <c r="E353" s="196" t="s">
        <v>335</v>
      </c>
      <c r="F353" s="362" t="s">
        <v>549</v>
      </c>
      <c r="G353" s="196" t="s">
        <v>408</v>
      </c>
      <c r="H353" s="196" t="s">
        <v>451</v>
      </c>
      <c r="I353" s="197"/>
      <c r="J353" s="197"/>
      <c r="K353" s="197"/>
    </row>
    <row r="354" spans="2:11" ht="15.75" customHeight="1" hidden="1">
      <c r="B354" s="198" t="s">
        <v>391</v>
      </c>
      <c r="C354" s="348"/>
      <c r="D354" s="196" t="s">
        <v>329</v>
      </c>
      <c r="E354" s="196" t="s">
        <v>335</v>
      </c>
      <c r="F354" s="362" t="s">
        <v>549</v>
      </c>
      <c r="G354" s="196" t="s">
        <v>408</v>
      </c>
      <c r="H354" s="196" t="s">
        <v>423</v>
      </c>
      <c r="I354" s="197"/>
      <c r="J354" s="197"/>
      <c r="K354" s="197"/>
    </row>
    <row r="355" spans="2:11" ht="15.75" customHeight="1">
      <c r="B355" s="402" t="s">
        <v>550</v>
      </c>
      <c r="C355" s="348"/>
      <c r="D355" s="196" t="s">
        <v>329</v>
      </c>
      <c r="E355" s="196" t="s">
        <v>335</v>
      </c>
      <c r="F355" s="362" t="s">
        <v>551</v>
      </c>
      <c r="G355" s="196"/>
      <c r="H355" s="196"/>
      <c r="I355" s="197">
        <f>I356</f>
        <v>960.8000000000001</v>
      </c>
      <c r="J355" s="197">
        <f>J356</f>
        <v>0</v>
      </c>
      <c r="K355" s="197">
        <f>K356</f>
        <v>0</v>
      </c>
    </row>
    <row r="356" spans="2:11" ht="15.75" customHeight="1">
      <c r="B356" s="203" t="s">
        <v>405</v>
      </c>
      <c r="C356" s="348"/>
      <c r="D356" s="196" t="s">
        <v>329</v>
      </c>
      <c r="E356" s="196" t="s">
        <v>335</v>
      </c>
      <c r="F356" s="362" t="s">
        <v>551</v>
      </c>
      <c r="G356" s="196" t="s">
        <v>406</v>
      </c>
      <c r="H356" s="196"/>
      <c r="I356" s="197">
        <f>I357</f>
        <v>960.8000000000001</v>
      </c>
      <c r="J356" s="197">
        <f>J357</f>
        <v>0</v>
      </c>
      <c r="K356" s="197">
        <f>K357</f>
        <v>0</v>
      </c>
    </row>
    <row r="357" spans="2:11" ht="15.75" customHeight="1">
      <c r="B357" s="203" t="s">
        <v>407</v>
      </c>
      <c r="C357" s="348"/>
      <c r="D357" s="196" t="s">
        <v>329</v>
      </c>
      <c r="E357" s="196" t="s">
        <v>335</v>
      </c>
      <c r="F357" s="362" t="s">
        <v>551</v>
      </c>
      <c r="G357" s="196" t="s">
        <v>408</v>
      </c>
      <c r="H357" s="196"/>
      <c r="I357" s="197">
        <f>I358+I359+I360</f>
        <v>960.8000000000001</v>
      </c>
      <c r="J357" s="197">
        <f>J358+J359+J360</f>
        <v>0</v>
      </c>
      <c r="K357" s="197">
        <f>K358+K359+K360</f>
        <v>0</v>
      </c>
    </row>
    <row r="358" spans="2:11" ht="15.75" customHeight="1">
      <c r="B358" s="198" t="s">
        <v>389</v>
      </c>
      <c r="C358" s="348"/>
      <c r="D358" s="196" t="s">
        <v>329</v>
      </c>
      <c r="E358" s="196" t="s">
        <v>335</v>
      </c>
      <c r="F358" s="362" t="s">
        <v>551</v>
      </c>
      <c r="G358" s="196" t="s">
        <v>408</v>
      </c>
      <c r="H358" s="196" t="s">
        <v>413</v>
      </c>
      <c r="I358" s="197">
        <v>9.6</v>
      </c>
      <c r="J358" s="197"/>
      <c r="K358" s="197"/>
    </row>
    <row r="359" spans="2:11" ht="14.25">
      <c r="B359" s="198" t="s">
        <v>390</v>
      </c>
      <c r="C359" s="348"/>
      <c r="D359" s="196" t="s">
        <v>329</v>
      </c>
      <c r="E359" s="196" t="s">
        <v>335</v>
      </c>
      <c r="F359" s="362" t="s">
        <v>551</v>
      </c>
      <c r="G359" s="196" t="s">
        <v>408</v>
      </c>
      <c r="H359" s="196" t="s">
        <v>451</v>
      </c>
      <c r="I359" s="197">
        <v>9.5</v>
      </c>
      <c r="J359" s="197"/>
      <c r="K359" s="197"/>
    </row>
    <row r="360" spans="2:11" ht="15.75" customHeight="1">
      <c r="B360" s="198" t="s">
        <v>391</v>
      </c>
      <c r="C360" s="348"/>
      <c r="D360" s="196" t="s">
        <v>329</v>
      </c>
      <c r="E360" s="196" t="s">
        <v>335</v>
      </c>
      <c r="F360" s="362" t="s">
        <v>551</v>
      </c>
      <c r="G360" s="196" t="s">
        <v>408</v>
      </c>
      <c r="H360" s="196" t="s">
        <v>423</v>
      </c>
      <c r="I360" s="197">
        <v>941.7</v>
      </c>
      <c r="J360" s="197"/>
      <c r="K360" s="197"/>
    </row>
    <row r="361" spans="2:11" ht="40.5" customHeight="1" hidden="1">
      <c r="B361" s="198" t="s">
        <v>540</v>
      </c>
      <c r="C361" s="348"/>
      <c r="D361" s="196" t="s">
        <v>329</v>
      </c>
      <c r="E361" s="196" t="s">
        <v>335</v>
      </c>
      <c r="F361" s="201" t="s">
        <v>541</v>
      </c>
      <c r="G361" s="196"/>
      <c r="H361" s="196"/>
      <c r="I361" s="197">
        <f>I362</f>
        <v>0</v>
      </c>
      <c r="J361" s="197">
        <f>J362</f>
        <v>0</v>
      </c>
      <c r="K361" s="197">
        <f>K362</f>
        <v>0</v>
      </c>
    </row>
    <row r="362" spans="2:11" ht="15.75" customHeight="1" hidden="1">
      <c r="B362" s="203" t="s">
        <v>405</v>
      </c>
      <c r="C362" s="348"/>
      <c r="D362" s="196" t="s">
        <v>329</v>
      </c>
      <c r="E362" s="196" t="s">
        <v>335</v>
      </c>
      <c r="F362" s="201" t="s">
        <v>541</v>
      </c>
      <c r="G362" s="196" t="s">
        <v>406</v>
      </c>
      <c r="H362" s="196"/>
      <c r="I362" s="197">
        <f>I363</f>
        <v>0</v>
      </c>
      <c r="J362" s="197">
        <f>J363</f>
        <v>0</v>
      </c>
      <c r="K362" s="197">
        <f>K363</f>
        <v>0</v>
      </c>
    </row>
    <row r="363" spans="2:11" ht="15.75" customHeight="1" hidden="1">
      <c r="B363" s="203" t="s">
        <v>407</v>
      </c>
      <c r="C363" s="348"/>
      <c r="D363" s="196" t="s">
        <v>329</v>
      </c>
      <c r="E363" s="196" t="s">
        <v>335</v>
      </c>
      <c r="F363" s="201" t="s">
        <v>541</v>
      </c>
      <c r="G363" s="196" t="s">
        <v>408</v>
      </c>
      <c r="H363" s="196"/>
      <c r="I363" s="197">
        <f>I364</f>
        <v>0</v>
      </c>
      <c r="J363" s="197">
        <f>J364</f>
        <v>0</v>
      </c>
      <c r="K363" s="197">
        <f>K364</f>
        <v>0</v>
      </c>
    </row>
    <row r="364" spans="2:11" ht="15.75" customHeight="1" hidden="1">
      <c r="B364" s="203" t="s">
        <v>390</v>
      </c>
      <c r="C364" s="348"/>
      <c r="D364" s="196" t="s">
        <v>329</v>
      </c>
      <c r="E364" s="196" t="s">
        <v>335</v>
      </c>
      <c r="F364" s="201" t="s">
        <v>541</v>
      </c>
      <c r="G364" s="196" t="s">
        <v>408</v>
      </c>
      <c r="H364" s="196" t="s">
        <v>451</v>
      </c>
      <c r="I364" s="197"/>
      <c r="J364" s="197"/>
      <c r="K364" s="197"/>
    </row>
    <row r="365" spans="2:11" ht="15.75" customHeight="1">
      <c r="B365" s="342" t="s">
        <v>360</v>
      </c>
      <c r="C365" s="348"/>
      <c r="D365" s="217" t="s">
        <v>361</v>
      </c>
      <c r="E365" s="217"/>
      <c r="F365" s="376"/>
      <c r="G365" s="339"/>
      <c r="H365" s="217"/>
      <c r="I365" s="340">
        <f>I366+I372+I406+I437</f>
        <v>4744.7</v>
      </c>
      <c r="J365" s="340">
        <f>J366+J372+J406+J437</f>
        <v>4921.9</v>
      </c>
      <c r="K365" s="340">
        <f>K366+K372+K406+K437</f>
        <v>5011.6</v>
      </c>
    </row>
    <row r="366" spans="2:11" ht="12.75" customHeight="1">
      <c r="B366" s="356" t="s">
        <v>362</v>
      </c>
      <c r="C366" s="348"/>
      <c r="D366" s="195" t="s">
        <v>361</v>
      </c>
      <c r="E366" s="195" t="s">
        <v>363</v>
      </c>
      <c r="F366" s="196"/>
      <c r="G366" s="196"/>
      <c r="H366" s="196"/>
      <c r="I366" s="197">
        <f>I367</f>
        <v>1700</v>
      </c>
      <c r="J366" s="197">
        <f>J367</f>
        <v>1900</v>
      </c>
      <c r="K366" s="197">
        <f>K367</f>
        <v>1900</v>
      </c>
    </row>
    <row r="367" spans="2:11" ht="12.75" customHeight="1">
      <c r="B367" s="203" t="s">
        <v>393</v>
      </c>
      <c r="C367" s="348"/>
      <c r="D367" s="196" t="s">
        <v>361</v>
      </c>
      <c r="E367" s="196" t="s">
        <v>363</v>
      </c>
      <c r="F367" s="196" t="s">
        <v>394</v>
      </c>
      <c r="G367" s="196"/>
      <c r="H367" s="196"/>
      <c r="I367" s="197">
        <f>I368</f>
        <v>1700</v>
      </c>
      <c r="J367" s="197">
        <f>J368</f>
        <v>1900</v>
      </c>
      <c r="K367" s="197">
        <f>K368</f>
        <v>1900</v>
      </c>
    </row>
    <row r="368" spans="2:11" ht="27.75" customHeight="1">
      <c r="B368" s="202" t="s">
        <v>683</v>
      </c>
      <c r="C368" s="348"/>
      <c r="D368" s="196" t="s">
        <v>361</v>
      </c>
      <c r="E368" s="196" t="s">
        <v>363</v>
      </c>
      <c r="F368" s="201" t="s">
        <v>684</v>
      </c>
      <c r="G368" s="196"/>
      <c r="H368" s="196"/>
      <c r="I368" s="197">
        <f>I369</f>
        <v>1700</v>
      </c>
      <c r="J368" s="197">
        <f>J369</f>
        <v>1900</v>
      </c>
      <c r="K368" s="197">
        <f>K369</f>
        <v>1900</v>
      </c>
    </row>
    <row r="369" spans="2:11" ht="12.75" customHeight="1">
      <c r="B369" s="198" t="s">
        <v>437</v>
      </c>
      <c r="C369" s="348"/>
      <c r="D369" s="196" t="s">
        <v>361</v>
      </c>
      <c r="E369" s="196" t="s">
        <v>363</v>
      </c>
      <c r="F369" s="201" t="s">
        <v>684</v>
      </c>
      <c r="G369" s="196" t="s">
        <v>436</v>
      </c>
      <c r="H369" s="196"/>
      <c r="I369" s="197">
        <f>I370</f>
        <v>1700</v>
      </c>
      <c r="J369" s="197">
        <f>J370</f>
        <v>1900</v>
      </c>
      <c r="K369" s="197">
        <f>K370</f>
        <v>1900</v>
      </c>
    </row>
    <row r="370" spans="2:11" ht="12.75" customHeight="1">
      <c r="B370" s="198" t="s">
        <v>439</v>
      </c>
      <c r="C370" s="348"/>
      <c r="D370" s="196" t="s">
        <v>361</v>
      </c>
      <c r="E370" s="196" t="s">
        <v>363</v>
      </c>
      <c r="F370" s="201" t="s">
        <v>684</v>
      </c>
      <c r="G370" s="196" t="s">
        <v>438</v>
      </c>
      <c r="H370" s="196"/>
      <c r="I370" s="197">
        <f>I371</f>
        <v>1700</v>
      </c>
      <c r="J370" s="197">
        <f>J371</f>
        <v>1900</v>
      </c>
      <c r="K370" s="197">
        <f>K371</f>
        <v>1900</v>
      </c>
    </row>
    <row r="371" spans="2:11" ht="14.25" customHeight="1">
      <c r="B371" s="198" t="s">
        <v>389</v>
      </c>
      <c r="C371" s="348"/>
      <c r="D371" s="196" t="s">
        <v>361</v>
      </c>
      <c r="E371" s="196" t="s">
        <v>363</v>
      </c>
      <c r="F371" s="201" t="s">
        <v>684</v>
      </c>
      <c r="G371" s="196" t="s">
        <v>438</v>
      </c>
      <c r="H371" s="196">
        <v>2</v>
      </c>
      <c r="I371" s="197">
        <v>1700</v>
      </c>
      <c r="J371" s="197">
        <v>1900</v>
      </c>
      <c r="K371" s="197">
        <v>1900</v>
      </c>
    </row>
    <row r="372" spans="2:11" ht="12.75" customHeight="1">
      <c r="B372" s="356" t="s">
        <v>364</v>
      </c>
      <c r="C372" s="355"/>
      <c r="D372" s="195" t="s">
        <v>361</v>
      </c>
      <c r="E372" s="195" t="s">
        <v>365</v>
      </c>
      <c r="F372" s="201"/>
      <c r="G372" s="196"/>
      <c r="H372" s="196"/>
      <c r="I372" s="197">
        <f>I385+I394+I402+I398</f>
        <v>484</v>
      </c>
      <c r="J372" s="197">
        <f>J385+J394+J402+J398</f>
        <v>354</v>
      </c>
      <c r="K372" s="197">
        <f>K385+K394+K402+K398</f>
        <v>354</v>
      </c>
    </row>
    <row r="373" spans="2:11" ht="12.75" customHeight="1" hidden="1">
      <c r="B373" s="403"/>
      <c r="C373" s="355"/>
      <c r="D373" s="196"/>
      <c r="E373" s="196"/>
      <c r="F373" s="372"/>
      <c r="G373" s="196"/>
      <c r="H373" s="196"/>
      <c r="I373" s="197">
        <f>I374</f>
        <v>0</v>
      </c>
      <c r="J373" s="197"/>
      <c r="K373" s="197"/>
    </row>
    <row r="374" spans="2:11" ht="12.75" customHeight="1" hidden="1">
      <c r="B374" s="198"/>
      <c r="C374" s="348"/>
      <c r="D374" s="196"/>
      <c r="E374" s="196"/>
      <c r="F374" s="372"/>
      <c r="G374" s="196"/>
      <c r="H374" s="196"/>
      <c r="I374" s="197">
        <f>I375</f>
        <v>0</v>
      </c>
      <c r="J374" s="197"/>
      <c r="K374" s="197"/>
    </row>
    <row r="375" spans="2:11" ht="18" customHeight="1" hidden="1">
      <c r="B375" s="200"/>
      <c r="C375" s="348"/>
      <c r="D375" s="196"/>
      <c r="E375" s="196"/>
      <c r="F375" s="372"/>
      <c r="G375" s="196"/>
      <c r="H375" s="196"/>
      <c r="I375" s="197">
        <f>I376</f>
        <v>0</v>
      </c>
      <c r="J375" s="197"/>
      <c r="K375" s="197"/>
    </row>
    <row r="376" spans="2:11" ht="21" customHeight="1" hidden="1">
      <c r="B376" s="198"/>
      <c r="C376" s="355"/>
      <c r="D376" s="196"/>
      <c r="E376" s="196"/>
      <c r="F376" s="372"/>
      <c r="G376" s="196"/>
      <c r="H376" s="196"/>
      <c r="I376" s="197">
        <f>I377</f>
        <v>0</v>
      </c>
      <c r="J376" s="197"/>
      <c r="K376" s="197"/>
    </row>
    <row r="377" spans="2:11" ht="18.75" customHeight="1" hidden="1">
      <c r="B377" s="198"/>
      <c r="C377" s="355"/>
      <c r="D377" s="196"/>
      <c r="E377" s="196"/>
      <c r="F377" s="372"/>
      <c r="G377" s="196"/>
      <c r="H377" s="196"/>
      <c r="I377" s="197">
        <f>I378</f>
        <v>0</v>
      </c>
      <c r="J377" s="197"/>
      <c r="K377" s="197"/>
    </row>
    <row r="378" spans="2:11" ht="12.75" customHeight="1" hidden="1">
      <c r="B378" s="198"/>
      <c r="C378" s="355"/>
      <c r="D378" s="196"/>
      <c r="E378" s="196"/>
      <c r="F378" s="372"/>
      <c r="G378" s="196"/>
      <c r="H378" s="196"/>
      <c r="I378" s="197"/>
      <c r="J378" s="197"/>
      <c r="K378" s="197"/>
    </row>
    <row r="379" spans="2:11" ht="12.75" customHeight="1" hidden="1">
      <c r="B379" s="337"/>
      <c r="C379" s="355"/>
      <c r="D379" s="196"/>
      <c r="E379" s="196"/>
      <c r="F379" s="201"/>
      <c r="G379" s="196"/>
      <c r="H379" s="196"/>
      <c r="I379" s="197">
        <f>I380</f>
        <v>768</v>
      </c>
      <c r="J379" s="197"/>
      <c r="K379" s="197"/>
    </row>
    <row r="380" spans="2:11" ht="14.25" customHeight="1" hidden="1">
      <c r="B380" s="203"/>
      <c r="C380" s="355"/>
      <c r="D380" s="196"/>
      <c r="E380" s="196"/>
      <c r="F380" s="201"/>
      <c r="G380" s="196"/>
      <c r="H380" s="196"/>
      <c r="I380" s="197">
        <f>I381</f>
        <v>768</v>
      </c>
      <c r="J380" s="197"/>
      <c r="K380" s="197"/>
    </row>
    <row r="381" spans="2:11" ht="14.25" customHeight="1" hidden="1">
      <c r="B381" s="198"/>
      <c r="C381" s="355"/>
      <c r="D381" s="196"/>
      <c r="E381" s="196"/>
      <c r="F381" s="201"/>
      <c r="G381" s="196"/>
      <c r="H381" s="196"/>
      <c r="I381" s="197">
        <f>I382</f>
        <v>768</v>
      </c>
      <c r="J381" s="197"/>
      <c r="K381" s="197"/>
    </row>
    <row r="382" spans="2:11" ht="18.75" customHeight="1" hidden="1">
      <c r="B382" s="200"/>
      <c r="C382" s="355"/>
      <c r="D382" s="196"/>
      <c r="E382" s="196"/>
      <c r="F382" s="201"/>
      <c r="G382" s="196"/>
      <c r="H382" s="196"/>
      <c r="I382" s="197">
        <f>I383+I386</f>
        <v>768</v>
      </c>
      <c r="J382" s="197"/>
      <c r="K382" s="197"/>
    </row>
    <row r="383" spans="2:11" ht="20.25" customHeight="1" hidden="1">
      <c r="B383" s="203"/>
      <c r="C383" s="355"/>
      <c r="D383" s="196"/>
      <c r="E383" s="196"/>
      <c r="F383" s="201"/>
      <c r="G383" s="196"/>
      <c r="H383" s="196"/>
      <c r="I383" s="197">
        <f>I384</f>
        <v>384</v>
      </c>
      <c r="J383" s="197"/>
      <c r="K383" s="197"/>
    </row>
    <row r="384" spans="2:11" ht="12.75" customHeight="1" hidden="1">
      <c r="B384" s="203"/>
      <c r="C384" s="355"/>
      <c r="D384" s="196" t="s">
        <v>361</v>
      </c>
      <c r="E384" s="196" t="s">
        <v>365</v>
      </c>
      <c r="F384" s="201"/>
      <c r="G384" s="196"/>
      <c r="H384" s="196"/>
      <c r="I384" s="197">
        <f>I385</f>
        <v>384</v>
      </c>
      <c r="J384" s="197"/>
      <c r="K384" s="197"/>
    </row>
    <row r="385" spans="2:11" ht="12.75" customHeight="1">
      <c r="B385" s="203" t="s">
        <v>393</v>
      </c>
      <c r="C385" s="355"/>
      <c r="D385" s="196" t="s">
        <v>361</v>
      </c>
      <c r="E385" s="196" t="s">
        <v>365</v>
      </c>
      <c r="F385" s="201" t="s">
        <v>394</v>
      </c>
      <c r="G385" s="196"/>
      <c r="H385" s="196"/>
      <c r="I385" s="197">
        <f>I386</f>
        <v>384</v>
      </c>
      <c r="J385" s="197">
        <f>J386</f>
        <v>354</v>
      </c>
      <c r="K385" s="197">
        <f>K386</f>
        <v>354</v>
      </c>
    </row>
    <row r="386" spans="2:11" ht="14.25" customHeight="1">
      <c r="B386" s="198" t="s">
        <v>437</v>
      </c>
      <c r="C386" s="355"/>
      <c r="D386" s="196" t="s">
        <v>361</v>
      </c>
      <c r="E386" s="196" t="s">
        <v>365</v>
      </c>
      <c r="F386" s="201" t="s">
        <v>685</v>
      </c>
      <c r="G386" s="196" t="s">
        <v>436</v>
      </c>
      <c r="H386" s="196"/>
      <c r="I386" s="197">
        <f>I387+I389+I392</f>
        <v>384</v>
      </c>
      <c r="J386" s="197">
        <f>J387+J389+J392</f>
        <v>354</v>
      </c>
      <c r="K386" s="197">
        <f>K387+K389+K392</f>
        <v>354</v>
      </c>
    </row>
    <row r="387" spans="2:11" ht="14.25" customHeight="1">
      <c r="B387" s="198" t="s">
        <v>439</v>
      </c>
      <c r="C387" s="355"/>
      <c r="D387" s="196" t="s">
        <v>361</v>
      </c>
      <c r="E387" s="196" t="s">
        <v>365</v>
      </c>
      <c r="F387" s="201" t="s">
        <v>685</v>
      </c>
      <c r="G387" s="196" t="s">
        <v>438</v>
      </c>
      <c r="H387" s="196"/>
      <c r="I387" s="197">
        <f>I388</f>
        <v>234</v>
      </c>
      <c r="J387" s="197">
        <f>J388</f>
        <v>204</v>
      </c>
      <c r="K387" s="197">
        <f>K388</f>
        <v>204</v>
      </c>
    </row>
    <row r="388" spans="2:11" ht="12.75" customHeight="1">
      <c r="B388" s="198" t="s">
        <v>389</v>
      </c>
      <c r="C388" s="355"/>
      <c r="D388" s="196" t="s">
        <v>361</v>
      </c>
      <c r="E388" s="196" t="s">
        <v>365</v>
      </c>
      <c r="F388" s="201" t="s">
        <v>685</v>
      </c>
      <c r="G388" s="196" t="s">
        <v>438</v>
      </c>
      <c r="H388" s="196">
        <v>2</v>
      </c>
      <c r="I388" s="197">
        <v>234</v>
      </c>
      <c r="J388" s="197">
        <v>204</v>
      </c>
      <c r="K388" s="197">
        <v>204</v>
      </c>
    </row>
    <row r="389" spans="2:11" ht="15.75" customHeight="1">
      <c r="B389" s="198" t="s">
        <v>686</v>
      </c>
      <c r="C389" s="355"/>
      <c r="D389" s="196" t="s">
        <v>361</v>
      </c>
      <c r="E389" s="196" t="s">
        <v>365</v>
      </c>
      <c r="F389" s="201" t="s">
        <v>685</v>
      </c>
      <c r="G389" s="196" t="s">
        <v>687</v>
      </c>
      <c r="H389" s="196"/>
      <c r="I389" s="197">
        <f>I390</f>
        <v>50</v>
      </c>
      <c r="J389" s="197">
        <f>J390</f>
        <v>50</v>
      </c>
      <c r="K389" s="197">
        <f>K390</f>
        <v>50</v>
      </c>
    </row>
    <row r="390" spans="2:11" ht="12.75" customHeight="1">
      <c r="B390" s="198" t="s">
        <v>439</v>
      </c>
      <c r="C390" s="355"/>
      <c r="D390" s="196" t="s">
        <v>361</v>
      </c>
      <c r="E390" s="196" t="s">
        <v>365</v>
      </c>
      <c r="F390" s="201" t="s">
        <v>685</v>
      </c>
      <c r="G390" s="196" t="s">
        <v>687</v>
      </c>
      <c r="H390" s="196"/>
      <c r="I390" s="197">
        <f>I391</f>
        <v>50</v>
      </c>
      <c r="J390" s="197">
        <f>J391</f>
        <v>50</v>
      </c>
      <c r="K390" s="197">
        <f>K391</f>
        <v>50</v>
      </c>
    </row>
    <row r="391" spans="2:11" ht="12.75" customHeight="1">
      <c r="B391" s="198" t="s">
        <v>389</v>
      </c>
      <c r="C391" s="355"/>
      <c r="D391" s="196" t="s">
        <v>361</v>
      </c>
      <c r="E391" s="196" t="s">
        <v>365</v>
      </c>
      <c r="F391" s="201" t="s">
        <v>685</v>
      </c>
      <c r="G391" s="196" t="s">
        <v>687</v>
      </c>
      <c r="H391" s="196" t="s">
        <v>413</v>
      </c>
      <c r="I391" s="197">
        <v>50</v>
      </c>
      <c r="J391" s="197">
        <v>50</v>
      </c>
      <c r="K391" s="197">
        <v>50</v>
      </c>
    </row>
    <row r="392" spans="2:11" ht="12.75" customHeight="1">
      <c r="B392" s="198" t="s">
        <v>462</v>
      </c>
      <c r="C392" s="355"/>
      <c r="D392" s="196" t="s">
        <v>361</v>
      </c>
      <c r="E392" s="196" t="s">
        <v>365</v>
      </c>
      <c r="F392" s="201" t="s">
        <v>685</v>
      </c>
      <c r="G392" s="196" t="s">
        <v>688</v>
      </c>
      <c r="H392" s="196"/>
      <c r="I392" s="197">
        <f>I393</f>
        <v>100</v>
      </c>
      <c r="J392" s="197">
        <f>J393</f>
        <v>100</v>
      </c>
      <c r="K392" s="197">
        <f>K393</f>
        <v>100</v>
      </c>
    </row>
    <row r="393" spans="2:11" ht="12.75" customHeight="1">
      <c r="B393" s="198" t="s">
        <v>389</v>
      </c>
      <c r="C393" s="355"/>
      <c r="D393" s="196" t="s">
        <v>361</v>
      </c>
      <c r="E393" s="196" t="s">
        <v>365</v>
      </c>
      <c r="F393" s="201" t="s">
        <v>685</v>
      </c>
      <c r="G393" s="196" t="s">
        <v>688</v>
      </c>
      <c r="H393" s="196" t="s">
        <v>413</v>
      </c>
      <c r="I393" s="197">
        <v>100</v>
      </c>
      <c r="J393" s="197">
        <v>100</v>
      </c>
      <c r="K393" s="197">
        <v>100</v>
      </c>
    </row>
    <row r="394" spans="2:11" ht="53.25" customHeight="1" hidden="1">
      <c r="B394" s="202" t="s">
        <v>691</v>
      </c>
      <c r="C394" s="355"/>
      <c r="D394" s="196" t="s">
        <v>361</v>
      </c>
      <c r="E394" s="196" t="s">
        <v>365</v>
      </c>
      <c r="F394" s="201" t="s">
        <v>692</v>
      </c>
      <c r="G394" s="196"/>
      <c r="H394" s="196"/>
      <c r="I394" s="197">
        <f>I395</f>
        <v>0</v>
      </c>
      <c r="J394" s="197">
        <f>J395</f>
        <v>0</v>
      </c>
      <c r="K394" s="197">
        <f>K395</f>
        <v>0</v>
      </c>
    </row>
    <row r="395" spans="2:11" ht="12.75" customHeight="1" hidden="1">
      <c r="B395" s="198" t="s">
        <v>437</v>
      </c>
      <c r="C395" s="355"/>
      <c r="D395" s="196" t="s">
        <v>361</v>
      </c>
      <c r="E395" s="196" t="s">
        <v>365</v>
      </c>
      <c r="F395" s="201" t="s">
        <v>692</v>
      </c>
      <c r="G395" s="196" t="s">
        <v>436</v>
      </c>
      <c r="H395" s="196"/>
      <c r="I395" s="197">
        <f>I396</f>
        <v>0</v>
      </c>
      <c r="J395" s="197">
        <f>J396</f>
        <v>0</v>
      </c>
      <c r="K395" s="197">
        <f>K396</f>
        <v>0</v>
      </c>
    </row>
    <row r="396" spans="2:11" ht="12.75" customHeight="1" hidden="1">
      <c r="B396" s="198" t="s">
        <v>439</v>
      </c>
      <c r="C396" s="355"/>
      <c r="D396" s="196" t="s">
        <v>361</v>
      </c>
      <c r="E396" s="196" t="s">
        <v>365</v>
      </c>
      <c r="F396" s="201" t="s">
        <v>692</v>
      </c>
      <c r="G396" s="196" t="s">
        <v>438</v>
      </c>
      <c r="H396" s="196"/>
      <c r="I396" s="197">
        <f>I397</f>
        <v>0</v>
      </c>
      <c r="J396" s="197">
        <f>J397</f>
        <v>0</v>
      </c>
      <c r="K396" s="197">
        <f>K397</f>
        <v>0</v>
      </c>
    </row>
    <row r="397" spans="2:11" ht="12.75" customHeight="1" hidden="1">
      <c r="B397" s="198" t="s">
        <v>391</v>
      </c>
      <c r="C397" s="355"/>
      <c r="D397" s="196" t="s">
        <v>361</v>
      </c>
      <c r="E397" s="196" t="s">
        <v>365</v>
      </c>
      <c r="F397" s="201" t="s">
        <v>692</v>
      </c>
      <c r="G397" s="196" t="s">
        <v>438</v>
      </c>
      <c r="H397" s="196" t="s">
        <v>423</v>
      </c>
      <c r="I397" s="197"/>
      <c r="J397" s="197"/>
      <c r="K397" s="197"/>
    </row>
    <row r="398" spans="2:11" ht="45" customHeight="1">
      <c r="B398" s="198" t="s">
        <v>689</v>
      </c>
      <c r="C398" s="355"/>
      <c r="D398" s="196" t="s">
        <v>361</v>
      </c>
      <c r="E398" s="196" t="s">
        <v>365</v>
      </c>
      <c r="F398" s="201" t="s">
        <v>690</v>
      </c>
      <c r="G398" s="196"/>
      <c r="H398" s="196"/>
      <c r="I398" s="197">
        <f>I399</f>
        <v>100</v>
      </c>
      <c r="J398" s="197">
        <f>J399</f>
        <v>0</v>
      </c>
      <c r="K398" s="197">
        <f>K399</f>
        <v>0</v>
      </c>
    </row>
    <row r="399" spans="2:11" ht="12.75" customHeight="1">
      <c r="B399" s="198" t="s">
        <v>437</v>
      </c>
      <c r="C399" s="355"/>
      <c r="D399" s="196" t="s">
        <v>361</v>
      </c>
      <c r="E399" s="196" t="s">
        <v>365</v>
      </c>
      <c r="F399" s="201" t="s">
        <v>690</v>
      </c>
      <c r="G399" s="196" t="s">
        <v>436</v>
      </c>
      <c r="H399" s="196"/>
      <c r="I399" s="197">
        <f>I400</f>
        <v>100</v>
      </c>
      <c r="J399" s="197">
        <f>J400</f>
        <v>0</v>
      </c>
      <c r="K399" s="197">
        <f>K400</f>
        <v>0</v>
      </c>
    </row>
    <row r="400" spans="2:11" ht="12.75" customHeight="1">
      <c r="B400" s="198" t="s">
        <v>462</v>
      </c>
      <c r="C400" s="355"/>
      <c r="D400" s="196" t="s">
        <v>361</v>
      </c>
      <c r="E400" s="196" t="s">
        <v>365</v>
      </c>
      <c r="F400" s="201" t="s">
        <v>690</v>
      </c>
      <c r="G400" s="196" t="s">
        <v>688</v>
      </c>
      <c r="H400" s="196"/>
      <c r="I400" s="197">
        <f>I401</f>
        <v>100</v>
      </c>
      <c r="J400" s="197">
        <f>J401</f>
        <v>0</v>
      </c>
      <c r="K400" s="197">
        <f>K401</f>
        <v>0</v>
      </c>
    </row>
    <row r="401" spans="2:11" ht="12.75" customHeight="1">
      <c r="B401" s="198" t="s">
        <v>389</v>
      </c>
      <c r="C401" s="355"/>
      <c r="D401" s="196" t="s">
        <v>361</v>
      </c>
      <c r="E401" s="196" t="s">
        <v>365</v>
      </c>
      <c r="F401" s="201" t="s">
        <v>690</v>
      </c>
      <c r="G401" s="196" t="s">
        <v>688</v>
      </c>
      <c r="H401" s="196" t="s">
        <v>413</v>
      </c>
      <c r="I401" s="197">
        <v>100</v>
      </c>
      <c r="J401" s="197"/>
      <c r="K401" s="197"/>
    </row>
    <row r="402" spans="2:11" ht="28.5" customHeight="1" hidden="1">
      <c r="B402" s="202" t="s">
        <v>693</v>
      </c>
      <c r="C402" s="355"/>
      <c r="D402" s="196" t="s">
        <v>361</v>
      </c>
      <c r="E402" s="196" t="s">
        <v>365</v>
      </c>
      <c r="F402" s="201" t="s">
        <v>694</v>
      </c>
      <c r="G402" s="196"/>
      <c r="H402" s="196"/>
      <c r="I402" s="197">
        <f>I403</f>
        <v>0</v>
      </c>
      <c r="J402" s="197">
        <f>J403</f>
        <v>0</v>
      </c>
      <c r="K402" s="197">
        <f>K403</f>
        <v>0</v>
      </c>
    </row>
    <row r="403" spans="2:11" ht="12.75" customHeight="1" hidden="1">
      <c r="B403" s="198" t="s">
        <v>437</v>
      </c>
      <c r="C403" s="355"/>
      <c r="D403" s="196" t="s">
        <v>361</v>
      </c>
      <c r="E403" s="196" t="s">
        <v>365</v>
      </c>
      <c r="F403" s="201" t="s">
        <v>694</v>
      </c>
      <c r="G403" s="196" t="s">
        <v>436</v>
      </c>
      <c r="H403" s="196"/>
      <c r="I403" s="197">
        <f>I404</f>
        <v>0</v>
      </c>
      <c r="J403" s="197">
        <f>J404</f>
        <v>0</v>
      </c>
      <c r="K403" s="197">
        <f>K404</f>
        <v>0</v>
      </c>
    </row>
    <row r="404" spans="2:11" ht="12.75" customHeight="1" hidden="1">
      <c r="B404" s="198" t="s">
        <v>439</v>
      </c>
      <c r="C404" s="355"/>
      <c r="D404" s="196" t="s">
        <v>361</v>
      </c>
      <c r="E404" s="196" t="s">
        <v>365</v>
      </c>
      <c r="F404" s="201" t="s">
        <v>694</v>
      </c>
      <c r="G404" s="196" t="s">
        <v>438</v>
      </c>
      <c r="H404" s="196"/>
      <c r="I404" s="197">
        <f>I405</f>
        <v>0</v>
      </c>
      <c r="J404" s="197">
        <f>J405</f>
        <v>0</v>
      </c>
      <c r="K404" s="197">
        <f>K405</f>
        <v>0</v>
      </c>
    </row>
    <row r="405" spans="2:11" ht="12.75" customHeight="1" hidden="1">
      <c r="B405" s="198" t="s">
        <v>391</v>
      </c>
      <c r="C405" s="355"/>
      <c r="D405" s="196" t="s">
        <v>361</v>
      </c>
      <c r="E405" s="196" t="s">
        <v>365</v>
      </c>
      <c r="F405" s="201" t="s">
        <v>694</v>
      </c>
      <c r="G405" s="196" t="s">
        <v>438</v>
      </c>
      <c r="H405" s="196" t="s">
        <v>423</v>
      </c>
      <c r="I405" s="197"/>
      <c r="J405" s="197"/>
      <c r="K405" s="197"/>
    </row>
    <row r="406" spans="2:11" ht="14.25" customHeight="1">
      <c r="B406" s="356" t="s">
        <v>366</v>
      </c>
      <c r="C406" s="355"/>
      <c r="D406" s="195" t="s">
        <v>361</v>
      </c>
      <c r="E406" s="195" t="s">
        <v>367</v>
      </c>
      <c r="F406" s="372"/>
      <c r="G406" s="238"/>
      <c r="H406" s="196"/>
      <c r="I406" s="197">
        <f>I407+I426</f>
        <v>1185.1</v>
      </c>
      <c r="J406" s="197">
        <f>J407+J426</f>
        <v>1292.3</v>
      </c>
      <c r="K406" s="197">
        <f>K407+K426</f>
        <v>1382</v>
      </c>
    </row>
    <row r="407" spans="2:11" ht="17.25" customHeight="1">
      <c r="B407" s="404" t="s">
        <v>393</v>
      </c>
      <c r="C407" s="355"/>
      <c r="D407" s="199">
        <v>1000</v>
      </c>
      <c r="E407" s="199">
        <v>1004</v>
      </c>
      <c r="F407" s="199" t="s">
        <v>394</v>
      </c>
      <c r="G407" s="217"/>
      <c r="H407" s="217"/>
      <c r="I407" s="197">
        <f>I408+I412+I416+I422+I433</f>
        <v>605.5</v>
      </c>
      <c r="J407" s="197">
        <f>J408+J412+J416+J422+J433</f>
        <v>712.6999999999999</v>
      </c>
      <c r="K407" s="197">
        <f>K408+K412+K416+K422+K433</f>
        <v>802.4</v>
      </c>
    </row>
    <row r="408" spans="2:11" ht="27.75" customHeight="1" hidden="1">
      <c r="B408" s="200" t="s">
        <v>700</v>
      </c>
      <c r="C408" s="355"/>
      <c r="D408" s="199">
        <v>1000</v>
      </c>
      <c r="E408" s="199">
        <v>1004</v>
      </c>
      <c r="F408" s="405" t="s">
        <v>701</v>
      </c>
      <c r="G408" s="217"/>
      <c r="H408" s="217"/>
      <c r="I408" s="197">
        <f>I409</f>
        <v>0</v>
      </c>
      <c r="J408" s="197">
        <f>J409</f>
        <v>0</v>
      </c>
      <c r="K408" s="197">
        <f>K409</f>
        <v>0</v>
      </c>
    </row>
    <row r="409" spans="2:11" ht="12.75" customHeight="1" hidden="1">
      <c r="B409" s="198" t="s">
        <v>437</v>
      </c>
      <c r="C409" s="355"/>
      <c r="D409" s="199">
        <v>1000</v>
      </c>
      <c r="E409" s="199">
        <v>1004</v>
      </c>
      <c r="F409" s="405" t="s">
        <v>701</v>
      </c>
      <c r="G409" s="196" t="s">
        <v>436</v>
      </c>
      <c r="H409" s="217"/>
      <c r="I409" s="197">
        <f>I410</f>
        <v>0</v>
      </c>
      <c r="J409" s="197">
        <f>J410</f>
        <v>0</v>
      </c>
      <c r="K409" s="197">
        <f>K410</f>
        <v>0</v>
      </c>
    </row>
    <row r="410" spans="1:66" s="408" customFormat="1" ht="12.75" customHeight="1" hidden="1">
      <c r="A410" s="315"/>
      <c r="B410" s="198" t="s">
        <v>702</v>
      </c>
      <c r="C410" s="355"/>
      <c r="D410" s="199">
        <v>1000</v>
      </c>
      <c r="E410" s="199">
        <v>1004</v>
      </c>
      <c r="F410" s="405" t="s">
        <v>701</v>
      </c>
      <c r="G410" s="196" t="s">
        <v>703</v>
      </c>
      <c r="H410" s="196"/>
      <c r="I410" s="197">
        <f>I411</f>
        <v>0</v>
      </c>
      <c r="J410" s="197">
        <f>J411</f>
        <v>0</v>
      </c>
      <c r="K410" s="197">
        <f>K411</f>
        <v>0</v>
      </c>
      <c r="L410" s="406"/>
      <c r="M410" s="406"/>
      <c r="N410" s="406"/>
      <c r="O410" s="406"/>
      <c r="P410" s="407"/>
      <c r="Q410" s="407"/>
      <c r="R410" s="407"/>
      <c r="S410" s="407"/>
      <c r="T410" s="407"/>
      <c r="U410" s="407"/>
      <c r="V410" s="407"/>
      <c r="W410" s="407"/>
      <c r="X410" s="407"/>
      <c r="Y410" s="407"/>
      <c r="Z410" s="407"/>
      <c r="AA410" s="407"/>
      <c r="AB410" s="407"/>
      <c r="AC410" s="407"/>
      <c r="AD410" s="407"/>
      <c r="AE410" s="407"/>
      <c r="AF410" s="315"/>
      <c r="AG410" s="315"/>
      <c r="AH410" s="315"/>
      <c r="AI410" s="315"/>
      <c r="AJ410" s="315"/>
      <c r="AK410" s="315"/>
      <c r="AL410" s="315"/>
      <c r="AM410" s="315"/>
      <c r="AN410" s="315"/>
      <c r="AO410" s="315"/>
      <c r="AP410" s="315"/>
      <c r="AQ410" s="315"/>
      <c r="AR410" s="315"/>
      <c r="AS410" s="315"/>
      <c r="AT410" s="315"/>
      <c r="AU410" s="315"/>
      <c r="AV410" s="315"/>
      <c r="AW410" s="315"/>
      <c r="AX410" s="315"/>
      <c r="AY410" s="315"/>
      <c r="AZ410" s="315"/>
      <c r="BA410" s="315"/>
      <c r="BB410" s="315"/>
      <c r="BC410" s="315"/>
      <c r="BD410" s="315"/>
      <c r="BE410" s="315"/>
      <c r="BF410" s="315"/>
      <c r="BG410" s="315"/>
      <c r="BH410" s="315"/>
      <c r="BI410" s="315"/>
      <c r="BJ410" s="315"/>
      <c r="BK410" s="315"/>
      <c r="BL410" s="315"/>
      <c r="BM410" s="315"/>
      <c r="BN410" s="315"/>
    </row>
    <row r="411" spans="1:66" s="408" customFormat="1" ht="14.25" customHeight="1" hidden="1">
      <c r="A411" s="315"/>
      <c r="B411" s="198" t="s">
        <v>391</v>
      </c>
      <c r="C411" s="355"/>
      <c r="D411" s="199">
        <v>1000</v>
      </c>
      <c r="E411" s="199">
        <v>1004</v>
      </c>
      <c r="F411" s="405" t="s">
        <v>701</v>
      </c>
      <c r="G411" s="196" t="s">
        <v>703</v>
      </c>
      <c r="H411" s="196" t="s">
        <v>423</v>
      </c>
      <c r="I411" s="197"/>
      <c r="J411" s="197"/>
      <c r="K411" s="197"/>
      <c r="L411" s="406"/>
      <c r="M411" s="406"/>
      <c r="N411" s="406"/>
      <c r="O411" s="406"/>
      <c r="P411" s="407"/>
      <c r="Q411" s="407"/>
      <c r="R411" s="407"/>
      <c r="S411" s="407"/>
      <c r="T411" s="407"/>
      <c r="U411" s="407"/>
      <c r="V411" s="407"/>
      <c r="W411" s="407"/>
      <c r="X411" s="407"/>
      <c r="Y411" s="407"/>
      <c r="Z411" s="407"/>
      <c r="AA411" s="407"/>
      <c r="AB411" s="407"/>
      <c r="AC411" s="407"/>
      <c r="AD411" s="407"/>
      <c r="AE411" s="407"/>
      <c r="AF411" s="315"/>
      <c r="AG411" s="315"/>
      <c r="AH411" s="315"/>
      <c r="AI411" s="315"/>
      <c r="AJ411" s="315"/>
      <c r="AK411" s="315"/>
      <c r="AL411" s="315"/>
      <c r="AM411" s="315"/>
      <c r="AN411" s="315"/>
      <c r="AO411" s="315"/>
      <c r="AP411" s="315"/>
      <c r="AQ411" s="315"/>
      <c r="AR411" s="315"/>
      <c r="AS411" s="315"/>
      <c r="AT411" s="315"/>
      <c r="AU411" s="315"/>
      <c r="AV411" s="315"/>
      <c r="AW411" s="315"/>
      <c r="AX411" s="315"/>
      <c r="AY411" s="315"/>
      <c r="AZ411" s="315"/>
      <c r="BA411" s="315"/>
      <c r="BB411" s="315"/>
      <c r="BC411" s="315"/>
      <c r="BD411" s="315"/>
      <c r="BE411" s="315"/>
      <c r="BF411" s="315"/>
      <c r="BG411" s="315"/>
      <c r="BH411" s="315"/>
      <c r="BI411" s="315"/>
      <c r="BJ411" s="315"/>
      <c r="BK411" s="315"/>
      <c r="BL411" s="315"/>
      <c r="BM411" s="315"/>
      <c r="BN411" s="315"/>
    </row>
    <row r="412" spans="2:11" ht="99.75" hidden="1">
      <c r="B412" s="377" t="s">
        <v>706</v>
      </c>
      <c r="C412" s="355"/>
      <c r="D412" s="199">
        <v>1000</v>
      </c>
      <c r="E412" s="199">
        <v>1004</v>
      </c>
      <c r="F412" s="201" t="s">
        <v>394</v>
      </c>
      <c r="G412" s="196"/>
      <c r="H412" s="196"/>
      <c r="I412" s="197">
        <f>I413</f>
        <v>0</v>
      </c>
      <c r="J412" s="197">
        <f>J413</f>
        <v>0</v>
      </c>
      <c r="K412" s="197">
        <f>K413</f>
        <v>0</v>
      </c>
    </row>
    <row r="413" spans="2:11" ht="15.75" customHeight="1" hidden="1">
      <c r="B413" s="198" t="s">
        <v>437</v>
      </c>
      <c r="C413" s="355"/>
      <c r="D413" s="199">
        <v>1000</v>
      </c>
      <c r="E413" s="199">
        <v>1004</v>
      </c>
      <c r="F413" s="201" t="s">
        <v>707</v>
      </c>
      <c r="G413" s="196" t="s">
        <v>436</v>
      </c>
      <c r="H413" s="196"/>
      <c r="I413" s="197">
        <f>I414</f>
        <v>0</v>
      </c>
      <c r="J413" s="197">
        <f>J414</f>
        <v>0</v>
      </c>
      <c r="K413" s="197">
        <f>K414</f>
        <v>0</v>
      </c>
    </row>
    <row r="414" spans="2:11" ht="16.5" customHeight="1" hidden="1">
      <c r="B414" s="198" t="s">
        <v>702</v>
      </c>
      <c r="C414" s="355"/>
      <c r="D414" s="199">
        <v>1000</v>
      </c>
      <c r="E414" s="199">
        <v>1004</v>
      </c>
      <c r="F414" s="201" t="s">
        <v>707</v>
      </c>
      <c r="G414" s="196" t="s">
        <v>703</v>
      </c>
      <c r="H414" s="196"/>
      <c r="I414" s="197">
        <f>I415</f>
        <v>0</v>
      </c>
      <c r="J414" s="197">
        <f>J415</f>
        <v>0</v>
      </c>
      <c r="K414" s="197">
        <f>K415</f>
        <v>0</v>
      </c>
    </row>
    <row r="415" spans="2:11" ht="12.75" customHeight="1" hidden="1">
      <c r="B415" s="198" t="s">
        <v>390</v>
      </c>
      <c r="C415" s="355"/>
      <c r="D415" s="199">
        <v>1000</v>
      </c>
      <c r="E415" s="199">
        <v>1004</v>
      </c>
      <c r="F415" s="201" t="s">
        <v>707</v>
      </c>
      <c r="G415" s="196" t="s">
        <v>703</v>
      </c>
      <c r="H415" s="196" t="s">
        <v>451</v>
      </c>
      <c r="I415" s="197"/>
      <c r="J415" s="197"/>
      <c r="K415" s="197"/>
    </row>
    <row r="416" spans="2:11" ht="27.75" customHeight="1">
      <c r="B416" s="219" t="s">
        <v>708</v>
      </c>
      <c r="C416" s="355"/>
      <c r="D416" s="199">
        <v>1000</v>
      </c>
      <c r="E416" s="199">
        <v>1004</v>
      </c>
      <c r="F416" s="201" t="s">
        <v>394</v>
      </c>
      <c r="G416" s="217"/>
      <c r="H416" s="217"/>
      <c r="I416" s="197">
        <f>I417</f>
        <v>555.5</v>
      </c>
      <c r="J416" s="197">
        <f>J417</f>
        <v>712.6999999999999</v>
      </c>
      <c r="K416" s="197">
        <f>K417</f>
        <v>802.4</v>
      </c>
    </row>
    <row r="417" spans="2:11" ht="14.25" customHeight="1">
      <c r="B417" s="198" t="s">
        <v>437</v>
      </c>
      <c r="C417" s="355"/>
      <c r="D417" s="199">
        <v>1000</v>
      </c>
      <c r="E417" s="199">
        <v>1004</v>
      </c>
      <c r="F417" s="201" t="s">
        <v>709</v>
      </c>
      <c r="G417" s="196" t="s">
        <v>436</v>
      </c>
      <c r="H417" s="196"/>
      <c r="I417" s="197">
        <f>I418+I420</f>
        <v>555.5</v>
      </c>
      <c r="J417" s="197">
        <f>J418+J420</f>
        <v>712.6999999999999</v>
      </c>
      <c r="K417" s="197">
        <f>K418+K420</f>
        <v>802.4</v>
      </c>
    </row>
    <row r="418" spans="2:11" ht="13.5" customHeight="1">
      <c r="B418" s="198" t="s">
        <v>702</v>
      </c>
      <c r="C418" s="355"/>
      <c r="D418" s="199">
        <v>1000</v>
      </c>
      <c r="E418" s="199">
        <v>1004</v>
      </c>
      <c r="F418" s="201" t="s">
        <v>709</v>
      </c>
      <c r="G418" s="196" t="s">
        <v>703</v>
      </c>
      <c r="H418" s="196"/>
      <c r="I418" s="197">
        <f>I419</f>
        <v>484.7</v>
      </c>
      <c r="J418" s="197">
        <f>J419</f>
        <v>631.9</v>
      </c>
      <c r="K418" s="197">
        <f>K419</f>
        <v>711.6</v>
      </c>
    </row>
    <row r="419" spans="2:11" ht="12.75" customHeight="1">
      <c r="B419" s="198" t="s">
        <v>390</v>
      </c>
      <c r="C419" s="355"/>
      <c r="D419" s="199">
        <v>1000</v>
      </c>
      <c r="E419" s="199">
        <v>1004</v>
      </c>
      <c r="F419" s="201" t="s">
        <v>709</v>
      </c>
      <c r="G419" s="196" t="s">
        <v>703</v>
      </c>
      <c r="H419" s="196">
        <v>3</v>
      </c>
      <c r="I419" s="197">
        <v>484.7</v>
      </c>
      <c r="J419" s="197">
        <v>631.9</v>
      </c>
      <c r="K419" s="197">
        <v>711.6</v>
      </c>
    </row>
    <row r="420" spans="2:11" ht="16.5" customHeight="1">
      <c r="B420" s="198" t="s">
        <v>439</v>
      </c>
      <c r="C420" s="355"/>
      <c r="D420" s="199">
        <v>1000</v>
      </c>
      <c r="E420" s="199">
        <v>1004</v>
      </c>
      <c r="F420" s="201" t="s">
        <v>709</v>
      </c>
      <c r="G420" s="196" t="s">
        <v>438</v>
      </c>
      <c r="H420" s="196"/>
      <c r="I420" s="197">
        <f>I421</f>
        <v>70.8</v>
      </c>
      <c r="J420" s="197">
        <f>J421</f>
        <v>80.8</v>
      </c>
      <c r="K420" s="197">
        <f>K421</f>
        <v>90.8</v>
      </c>
    </row>
    <row r="421" spans="2:11" ht="16.5" customHeight="1">
      <c r="B421" s="198" t="s">
        <v>390</v>
      </c>
      <c r="C421" s="355"/>
      <c r="D421" s="199">
        <v>1000</v>
      </c>
      <c r="E421" s="199">
        <v>1004</v>
      </c>
      <c r="F421" s="201" t="s">
        <v>709</v>
      </c>
      <c r="G421" s="196" t="s">
        <v>438</v>
      </c>
      <c r="H421" s="196" t="s">
        <v>451</v>
      </c>
      <c r="I421" s="197">
        <v>70.8</v>
      </c>
      <c r="J421" s="197">
        <v>80.8</v>
      </c>
      <c r="K421" s="197">
        <v>90.8</v>
      </c>
    </row>
    <row r="422" spans="2:11" ht="53.25" customHeight="1" hidden="1">
      <c r="B422" s="202" t="s">
        <v>710</v>
      </c>
      <c r="C422" s="373"/>
      <c r="D422" s="199">
        <v>1000</v>
      </c>
      <c r="E422" s="199">
        <v>1004</v>
      </c>
      <c r="F422" s="362" t="s">
        <v>711</v>
      </c>
      <c r="G422" s="196"/>
      <c r="H422" s="196"/>
      <c r="I422" s="197">
        <f>I423</f>
        <v>0</v>
      </c>
      <c r="J422" s="197">
        <f>J423</f>
        <v>0</v>
      </c>
      <c r="K422" s="197">
        <f>K423</f>
        <v>0</v>
      </c>
    </row>
    <row r="423" spans="2:11" ht="14.25" customHeight="1" hidden="1">
      <c r="B423" s="203" t="s">
        <v>405</v>
      </c>
      <c r="C423" s="373"/>
      <c r="D423" s="199">
        <v>1000</v>
      </c>
      <c r="E423" s="199">
        <v>1004</v>
      </c>
      <c r="F423" s="362" t="s">
        <v>711</v>
      </c>
      <c r="G423" s="196" t="s">
        <v>436</v>
      </c>
      <c r="H423" s="196"/>
      <c r="I423" s="197">
        <f>I424</f>
        <v>0</v>
      </c>
      <c r="J423" s="197">
        <f>J424</f>
        <v>0</v>
      </c>
      <c r="K423" s="197">
        <f>K424</f>
        <v>0</v>
      </c>
    </row>
    <row r="424" spans="2:11" ht="14.25" customHeight="1" hidden="1">
      <c r="B424" s="203" t="s">
        <v>407</v>
      </c>
      <c r="C424" s="355"/>
      <c r="D424" s="199">
        <v>1000</v>
      </c>
      <c r="E424" s="199">
        <v>1004</v>
      </c>
      <c r="F424" s="362" t="s">
        <v>711</v>
      </c>
      <c r="G424" s="196" t="s">
        <v>438</v>
      </c>
      <c r="H424" s="196"/>
      <c r="I424" s="197">
        <f>I425</f>
        <v>0</v>
      </c>
      <c r="J424" s="197">
        <f>J425</f>
        <v>0</v>
      </c>
      <c r="K424" s="197">
        <f>K425</f>
        <v>0</v>
      </c>
    </row>
    <row r="425" spans="2:11" ht="12.75" customHeight="1" hidden="1">
      <c r="B425" s="198" t="s">
        <v>390</v>
      </c>
      <c r="C425" s="355"/>
      <c r="D425" s="199">
        <v>1000</v>
      </c>
      <c r="E425" s="199">
        <v>1004</v>
      </c>
      <c r="F425" s="362" t="s">
        <v>711</v>
      </c>
      <c r="G425" s="196" t="s">
        <v>438</v>
      </c>
      <c r="H425" s="196" t="s">
        <v>451</v>
      </c>
      <c r="I425" s="197"/>
      <c r="J425" s="197"/>
      <c r="K425" s="197"/>
    </row>
    <row r="426" spans="2:11" ht="12.75" customHeight="1">
      <c r="B426" s="337" t="s">
        <v>757</v>
      </c>
      <c r="C426" s="355"/>
      <c r="D426" s="199">
        <v>1000</v>
      </c>
      <c r="E426" s="199">
        <v>1004</v>
      </c>
      <c r="F426" s="362" t="s">
        <v>696</v>
      </c>
      <c r="G426" s="196"/>
      <c r="H426" s="196"/>
      <c r="I426" s="197">
        <f>I427</f>
        <v>579.6</v>
      </c>
      <c r="J426" s="197">
        <f>J427</f>
        <v>579.6</v>
      </c>
      <c r="K426" s="197">
        <f>K427</f>
        <v>579.6</v>
      </c>
    </row>
    <row r="427" spans="2:11" ht="27.75" customHeight="1">
      <c r="B427" s="409" t="s">
        <v>697</v>
      </c>
      <c r="C427" s="355"/>
      <c r="D427" s="199">
        <v>1000</v>
      </c>
      <c r="E427" s="199">
        <v>1004</v>
      </c>
      <c r="F427" s="410" t="s">
        <v>699</v>
      </c>
      <c r="G427" s="196"/>
      <c r="H427" s="196"/>
      <c r="I427" s="197">
        <f>I428</f>
        <v>579.6</v>
      </c>
      <c r="J427" s="197">
        <f>J428</f>
        <v>579.6</v>
      </c>
      <c r="K427" s="197">
        <f>K428</f>
        <v>579.6</v>
      </c>
    </row>
    <row r="428" spans="2:11" ht="12.75" customHeight="1">
      <c r="B428" s="378" t="s">
        <v>437</v>
      </c>
      <c r="C428" s="355"/>
      <c r="D428" s="199">
        <v>1000</v>
      </c>
      <c r="E428" s="199">
        <v>1004</v>
      </c>
      <c r="F428" s="410" t="s">
        <v>699</v>
      </c>
      <c r="G428" s="196" t="s">
        <v>436</v>
      </c>
      <c r="H428" s="196"/>
      <c r="I428" s="197">
        <f>I429</f>
        <v>579.6</v>
      </c>
      <c r="J428" s="197">
        <f>J429</f>
        <v>579.6</v>
      </c>
      <c r="K428" s="197">
        <f>K429</f>
        <v>579.6</v>
      </c>
    </row>
    <row r="429" spans="2:11" ht="12.75" customHeight="1">
      <c r="B429" s="378" t="s">
        <v>439</v>
      </c>
      <c r="C429" s="355"/>
      <c r="D429" s="199">
        <v>1000</v>
      </c>
      <c r="E429" s="199">
        <v>1004</v>
      </c>
      <c r="F429" s="410" t="s">
        <v>699</v>
      </c>
      <c r="G429" s="196" t="s">
        <v>438</v>
      </c>
      <c r="H429" s="196"/>
      <c r="I429" s="197">
        <f>I430+I431+I432</f>
        <v>579.6</v>
      </c>
      <c r="J429" s="197">
        <f>J430+J431+J432</f>
        <v>579.6</v>
      </c>
      <c r="K429" s="197">
        <f>K430+K431+K432</f>
        <v>579.6</v>
      </c>
    </row>
    <row r="430" spans="2:11" ht="12.75" customHeight="1">
      <c r="B430" s="198" t="s">
        <v>389</v>
      </c>
      <c r="C430" s="355"/>
      <c r="D430" s="199">
        <v>1000</v>
      </c>
      <c r="E430" s="199">
        <v>1004</v>
      </c>
      <c r="F430" s="410" t="s">
        <v>699</v>
      </c>
      <c r="G430" s="196" t="s">
        <v>438</v>
      </c>
      <c r="H430" s="196" t="s">
        <v>413</v>
      </c>
      <c r="I430" s="197">
        <v>134.1</v>
      </c>
      <c r="J430" s="197">
        <v>130.5</v>
      </c>
      <c r="K430" s="197">
        <v>125.8</v>
      </c>
    </row>
    <row r="431" spans="2:11" ht="12.75" customHeight="1">
      <c r="B431" s="198" t="s">
        <v>390</v>
      </c>
      <c r="C431" s="355"/>
      <c r="D431" s="199">
        <v>1000</v>
      </c>
      <c r="E431" s="199">
        <v>1004</v>
      </c>
      <c r="F431" s="410" t="s">
        <v>699</v>
      </c>
      <c r="G431" s="196" t="s">
        <v>438</v>
      </c>
      <c r="H431" s="196" t="s">
        <v>451</v>
      </c>
      <c r="I431" s="197">
        <v>445.5</v>
      </c>
      <c r="J431" s="197">
        <v>449.1</v>
      </c>
      <c r="K431" s="197">
        <v>453.8</v>
      </c>
    </row>
    <row r="432" spans="2:11" ht="12.75" customHeight="1" hidden="1">
      <c r="B432" s="198" t="s">
        <v>391</v>
      </c>
      <c r="C432" s="355"/>
      <c r="D432" s="199">
        <v>1000</v>
      </c>
      <c r="E432" s="199">
        <v>1004</v>
      </c>
      <c r="F432" s="410" t="s">
        <v>699</v>
      </c>
      <c r="G432" s="196" t="s">
        <v>438</v>
      </c>
      <c r="H432" s="196" t="s">
        <v>423</v>
      </c>
      <c r="I432" s="197"/>
      <c r="J432" s="197"/>
      <c r="K432" s="197"/>
    </row>
    <row r="433" spans="2:11" ht="40.5" customHeight="1">
      <c r="B433" s="219" t="s">
        <v>712</v>
      </c>
      <c r="C433" s="355"/>
      <c r="D433" s="199">
        <v>1000</v>
      </c>
      <c r="E433" s="199">
        <v>1004</v>
      </c>
      <c r="F433" s="199" t="s">
        <v>713</v>
      </c>
      <c r="G433" s="196"/>
      <c r="H433" s="196"/>
      <c r="I433" s="197">
        <f>I434</f>
        <v>50</v>
      </c>
      <c r="J433" s="197">
        <f>J434</f>
        <v>0</v>
      </c>
      <c r="K433" s="197">
        <f>K434</f>
        <v>0</v>
      </c>
    </row>
    <row r="434" spans="2:11" ht="14.25" customHeight="1">
      <c r="B434" s="198" t="s">
        <v>437</v>
      </c>
      <c r="C434" s="355"/>
      <c r="D434" s="199">
        <v>1000</v>
      </c>
      <c r="E434" s="199">
        <v>1004</v>
      </c>
      <c r="F434" s="199" t="s">
        <v>713</v>
      </c>
      <c r="G434" s="196" t="s">
        <v>436</v>
      </c>
      <c r="H434" s="196"/>
      <c r="I434" s="197">
        <f>I435</f>
        <v>50</v>
      </c>
      <c r="J434" s="197">
        <f>J435</f>
        <v>0</v>
      </c>
      <c r="K434" s="197">
        <f>K435</f>
        <v>0</v>
      </c>
    </row>
    <row r="435" spans="2:11" ht="14.25" customHeight="1">
      <c r="B435" s="198" t="s">
        <v>702</v>
      </c>
      <c r="C435" s="355"/>
      <c r="D435" s="199">
        <v>1000</v>
      </c>
      <c r="E435" s="199">
        <v>1004</v>
      </c>
      <c r="F435" s="199" t="s">
        <v>713</v>
      </c>
      <c r="G435" s="196" t="s">
        <v>703</v>
      </c>
      <c r="H435" s="196"/>
      <c r="I435" s="197">
        <f>I436</f>
        <v>50</v>
      </c>
      <c r="J435" s="197">
        <f>J436</f>
        <v>0</v>
      </c>
      <c r="K435" s="197">
        <f>K436</f>
        <v>0</v>
      </c>
    </row>
    <row r="436" spans="2:11" ht="15" customHeight="1">
      <c r="B436" s="198" t="s">
        <v>390</v>
      </c>
      <c r="C436" s="355"/>
      <c r="D436" s="199">
        <v>1000</v>
      </c>
      <c r="E436" s="199">
        <v>1004</v>
      </c>
      <c r="F436" s="199" t="s">
        <v>713</v>
      </c>
      <c r="G436" s="196" t="s">
        <v>703</v>
      </c>
      <c r="H436" s="196">
        <v>3</v>
      </c>
      <c r="I436" s="197">
        <v>50</v>
      </c>
      <c r="J436" s="197"/>
      <c r="K436" s="197"/>
    </row>
    <row r="437" spans="2:11" ht="15" customHeight="1">
      <c r="B437" s="356" t="s">
        <v>368</v>
      </c>
      <c r="C437" s="355"/>
      <c r="D437" s="195" t="s">
        <v>361</v>
      </c>
      <c r="E437" s="195" t="s">
        <v>369</v>
      </c>
      <c r="F437" s="196"/>
      <c r="G437" s="196"/>
      <c r="H437" s="196"/>
      <c r="I437" s="197">
        <f>I438+I450+I454</f>
        <v>1375.6</v>
      </c>
      <c r="J437" s="197">
        <f>J438</f>
        <v>1375.6</v>
      </c>
      <c r="K437" s="197">
        <f>K438</f>
        <v>1375.6</v>
      </c>
    </row>
    <row r="438" spans="2:11" ht="12.75" customHeight="1">
      <c r="B438" s="203" t="s">
        <v>393</v>
      </c>
      <c r="C438" s="345"/>
      <c r="D438" s="196" t="s">
        <v>361</v>
      </c>
      <c r="E438" s="196" t="s">
        <v>369</v>
      </c>
      <c r="F438" s="199" t="s">
        <v>394</v>
      </c>
      <c r="G438" s="196"/>
      <c r="H438" s="196"/>
      <c r="I438" s="197">
        <f>I439+I446</f>
        <v>1375.6</v>
      </c>
      <c r="J438" s="197">
        <f>J439</f>
        <v>1375.6</v>
      </c>
      <c r="K438" s="197">
        <f>K439</f>
        <v>1375.6</v>
      </c>
    </row>
    <row r="439" spans="2:11" ht="28.5">
      <c r="B439" s="219" t="s">
        <v>717</v>
      </c>
      <c r="C439" s="345"/>
      <c r="D439" s="196" t="s">
        <v>361</v>
      </c>
      <c r="E439" s="196" t="s">
        <v>369</v>
      </c>
      <c r="F439" s="201" t="s">
        <v>718</v>
      </c>
      <c r="G439" s="196"/>
      <c r="H439" s="196"/>
      <c r="I439" s="197">
        <f>I440+I443</f>
        <v>1375.6</v>
      </c>
      <c r="J439" s="197">
        <f>J440+J443</f>
        <v>1375.6</v>
      </c>
      <c r="K439" s="197">
        <f>K440+K443</f>
        <v>1375.6</v>
      </c>
    </row>
    <row r="440" spans="2:11" ht="32.25" customHeight="1">
      <c r="B440" s="202" t="s">
        <v>397</v>
      </c>
      <c r="C440" s="345"/>
      <c r="D440" s="196" t="s">
        <v>361</v>
      </c>
      <c r="E440" s="196" t="s">
        <v>369</v>
      </c>
      <c r="F440" s="201" t="s">
        <v>718</v>
      </c>
      <c r="G440" s="196" t="s">
        <v>398</v>
      </c>
      <c r="H440" s="196"/>
      <c r="I440" s="197">
        <f>I441</f>
        <v>1348.8</v>
      </c>
      <c r="J440" s="197">
        <f>J441</f>
        <v>1348.8</v>
      </c>
      <c r="K440" s="197">
        <f>K441</f>
        <v>1348.8</v>
      </c>
    </row>
    <row r="441" spans="2:11" ht="14.25" customHeight="1">
      <c r="B441" s="198" t="s">
        <v>399</v>
      </c>
      <c r="C441" s="348"/>
      <c r="D441" s="196" t="s">
        <v>361</v>
      </c>
      <c r="E441" s="196" t="s">
        <v>369</v>
      </c>
      <c r="F441" s="201" t="s">
        <v>718</v>
      </c>
      <c r="G441" s="196" t="s">
        <v>400</v>
      </c>
      <c r="H441" s="196"/>
      <c r="I441" s="197">
        <f>I442</f>
        <v>1348.8</v>
      </c>
      <c r="J441" s="197">
        <f>J442</f>
        <v>1348.8</v>
      </c>
      <c r="K441" s="197">
        <f>K442</f>
        <v>1348.8</v>
      </c>
    </row>
    <row r="442" spans="2:11" ht="12.75" customHeight="1">
      <c r="B442" s="198" t="s">
        <v>390</v>
      </c>
      <c r="C442" s="355"/>
      <c r="D442" s="196" t="s">
        <v>361</v>
      </c>
      <c r="E442" s="196" t="s">
        <v>369</v>
      </c>
      <c r="F442" s="201" t="s">
        <v>718</v>
      </c>
      <c r="G442" s="196" t="s">
        <v>400</v>
      </c>
      <c r="H442" s="196">
        <v>3</v>
      </c>
      <c r="I442" s="197">
        <v>1348.8</v>
      </c>
      <c r="J442" s="197">
        <v>1348.8</v>
      </c>
      <c r="K442" s="197">
        <v>1348.8</v>
      </c>
    </row>
    <row r="443" spans="2:11" ht="12.75" customHeight="1">
      <c r="B443" s="203" t="s">
        <v>405</v>
      </c>
      <c r="C443" s="355"/>
      <c r="D443" s="196" t="s">
        <v>361</v>
      </c>
      <c r="E443" s="196" t="s">
        <v>369</v>
      </c>
      <c r="F443" s="201" t="s">
        <v>718</v>
      </c>
      <c r="G443" s="196" t="s">
        <v>406</v>
      </c>
      <c r="H443" s="196"/>
      <c r="I443" s="197">
        <f>I444</f>
        <v>26.8</v>
      </c>
      <c r="J443" s="197">
        <f>J444</f>
        <v>26.8</v>
      </c>
      <c r="K443" s="197">
        <f>K444</f>
        <v>26.8</v>
      </c>
    </row>
    <row r="444" spans="2:11" ht="12.75" customHeight="1">
      <c r="B444" s="203" t="s">
        <v>407</v>
      </c>
      <c r="C444" s="355"/>
      <c r="D444" s="196" t="s">
        <v>361</v>
      </c>
      <c r="E444" s="196" t="s">
        <v>369</v>
      </c>
      <c r="F444" s="201" t="s">
        <v>718</v>
      </c>
      <c r="G444" s="196" t="s">
        <v>408</v>
      </c>
      <c r="H444" s="196"/>
      <c r="I444" s="197">
        <f>I445</f>
        <v>26.8</v>
      </c>
      <c r="J444" s="197">
        <f>J445</f>
        <v>26.8</v>
      </c>
      <c r="K444" s="197">
        <f>K445</f>
        <v>26.8</v>
      </c>
    </row>
    <row r="445" spans="2:11" ht="12.75" customHeight="1">
      <c r="B445" s="198" t="s">
        <v>390</v>
      </c>
      <c r="C445" s="355"/>
      <c r="D445" s="196" t="s">
        <v>361</v>
      </c>
      <c r="E445" s="196" t="s">
        <v>369</v>
      </c>
      <c r="F445" s="201" t="s">
        <v>718</v>
      </c>
      <c r="G445" s="196" t="s">
        <v>408</v>
      </c>
      <c r="H445" s="196">
        <v>3</v>
      </c>
      <c r="I445" s="197">
        <v>26.8</v>
      </c>
      <c r="J445" s="197">
        <v>26.8</v>
      </c>
      <c r="K445" s="197">
        <v>26.8</v>
      </c>
    </row>
    <row r="446" spans="2:11" ht="42.75" hidden="1">
      <c r="B446" s="350" t="s">
        <v>401</v>
      </c>
      <c r="C446" s="355"/>
      <c r="D446" s="196" t="s">
        <v>361</v>
      </c>
      <c r="E446" s="196" t="s">
        <v>369</v>
      </c>
      <c r="F446" s="199" t="s">
        <v>402</v>
      </c>
      <c r="G446" s="196"/>
      <c r="H446" s="196"/>
      <c r="I446" s="197">
        <f>I447</f>
        <v>0</v>
      </c>
      <c r="J446" s="197">
        <f>J447</f>
        <v>0</v>
      </c>
      <c r="K446" s="197">
        <f>K447</f>
        <v>0</v>
      </c>
    </row>
    <row r="447" spans="2:11" ht="31.5" customHeight="1" hidden="1">
      <c r="B447" s="352" t="s">
        <v>397</v>
      </c>
      <c r="C447" s="355"/>
      <c r="D447" s="196" t="s">
        <v>361</v>
      </c>
      <c r="E447" s="196" t="s">
        <v>369</v>
      </c>
      <c r="F447" s="199" t="s">
        <v>402</v>
      </c>
      <c r="G447" s="196" t="s">
        <v>398</v>
      </c>
      <c r="H447" s="196"/>
      <c r="I447" s="197">
        <f>I448</f>
        <v>0</v>
      </c>
      <c r="J447" s="197">
        <f>J448</f>
        <v>0</v>
      </c>
      <c r="K447" s="197">
        <f>K448</f>
        <v>0</v>
      </c>
    </row>
    <row r="448" spans="2:11" ht="12.75" customHeight="1" hidden="1">
      <c r="B448" s="198" t="s">
        <v>399</v>
      </c>
      <c r="C448" s="355"/>
      <c r="D448" s="196" t="s">
        <v>361</v>
      </c>
      <c r="E448" s="196" t="s">
        <v>369</v>
      </c>
      <c r="F448" s="199" t="s">
        <v>402</v>
      </c>
      <c r="G448" s="196" t="s">
        <v>400</v>
      </c>
      <c r="H448" s="196"/>
      <c r="I448" s="197">
        <f>I449</f>
        <v>0</v>
      </c>
      <c r="J448" s="197">
        <f>J449</f>
        <v>0</v>
      </c>
      <c r="K448" s="197">
        <f>K449</f>
        <v>0</v>
      </c>
    </row>
    <row r="449" spans="2:11" ht="12.75" customHeight="1" hidden="1">
      <c r="B449" s="198" t="s">
        <v>390</v>
      </c>
      <c r="C449" s="355"/>
      <c r="D449" s="196" t="s">
        <v>361</v>
      </c>
      <c r="E449" s="196" t="s">
        <v>369</v>
      </c>
      <c r="F449" s="199" t="s">
        <v>402</v>
      </c>
      <c r="G449" s="196" t="s">
        <v>400</v>
      </c>
      <c r="H449" s="196">
        <v>3</v>
      </c>
      <c r="I449" s="197"/>
      <c r="J449" s="197"/>
      <c r="K449" s="197"/>
    </row>
    <row r="450" spans="2:11" ht="75.75" customHeight="1" hidden="1">
      <c r="B450" s="380" t="s">
        <v>473</v>
      </c>
      <c r="C450" s="355"/>
      <c r="D450" s="196" t="s">
        <v>361</v>
      </c>
      <c r="E450" s="196" t="s">
        <v>369</v>
      </c>
      <c r="F450" s="199" t="s">
        <v>394</v>
      </c>
      <c r="G450" s="196"/>
      <c r="H450" s="196"/>
      <c r="I450" s="197">
        <f>I451</f>
        <v>0</v>
      </c>
      <c r="J450" s="197">
        <f>J451</f>
        <v>0</v>
      </c>
      <c r="K450" s="197">
        <f>K451</f>
        <v>0</v>
      </c>
    </row>
    <row r="451" spans="2:11" ht="12.75" customHeight="1" hidden="1">
      <c r="B451" s="381" t="s">
        <v>405</v>
      </c>
      <c r="C451" s="355"/>
      <c r="D451" s="196" t="s">
        <v>361</v>
      </c>
      <c r="E451" s="196" t="s">
        <v>369</v>
      </c>
      <c r="F451" s="199" t="s">
        <v>474</v>
      </c>
      <c r="G451" s="196" t="s">
        <v>406</v>
      </c>
      <c r="H451" s="196"/>
      <c r="I451" s="197">
        <f>I452</f>
        <v>0</v>
      </c>
      <c r="J451" s="197">
        <f>J452</f>
        <v>0</v>
      </c>
      <c r="K451" s="197">
        <f>K452</f>
        <v>0</v>
      </c>
    </row>
    <row r="452" spans="2:11" ht="12.75" customHeight="1" hidden="1">
      <c r="B452" s="381" t="s">
        <v>407</v>
      </c>
      <c r="C452" s="355"/>
      <c r="D452" s="196" t="s">
        <v>361</v>
      </c>
      <c r="E452" s="196" t="s">
        <v>369</v>
      </c>
      <c r="F452" s="199" t="s">
        <v>474</v>
      </c>
      <c r="G452" s="196" t="s">
        <v>408</v>
      </c>
      <c r="H452" s="196"/>
      <c r="I452" s="197">
        <f>I453</f>
        <v>0</v>
      </c>
      <c r="J452" s="197">
        <f>J453</f>
        <v>0</v>
      </c>
      <c r="K452" s="197">
        <f>K453</f>
        <v>0</v>
      </c>
    </row>
    <row r="453" spans="2:11" ht="12.75" customHeight="1" hidden="1">
      <c r="B453" s="352" t="s">
        <v>391</v>
      </c>
      <c r="C453" s="355"/>
      <c r="D453" s="196" t="s">
        <v>361</v>
      </c>
      <c r="E453" s="196" t="s">
        <v>369</v>
      </c>
      <c r="F453" s="199" t="s">
        <v>474</v>
      </c>
      <c r="G453" s="196" t="s">
        <v>408</v>
      </c>
      <c r="H453" s="196" t="s">
        <v>423</v>
      </c>
      <c r="I453" s="197"/>
      <c r="J453" s="197"/>
      <c r="K453" s="197"/>
    </row>
    <row r="454" spans="2:11" ht="99.75" hidden="1">
      <c r="B454" s="380" t="s">
        <v>719</v>
      </c>
      <c r="C454" s="355"/>
      <c r="D454" s="196" t="s">
        <v>361</v>
      </c>
      <c r="E454" s="196" t="s">
        <v>369</v>
      </c>
      <c r="F454" s="199" t="s">
        <v>394</v>
      </c>
      <c r="G454" s="196"/>
      <c r="H454" s="196"/>
      <c r="I454" s="197">
        <f>I455+I458</f>
        <v>0</v>
      </c>
      <c r="J454" s="197">
        <f>J455+J458</f>
        <v>0</v>
      </c>
      <c r="K454" s="197">
        <f>K455+K458</f>
        <v>0</v>
      </c>
    </row>
    <row r="455" spans="2:11" ht="12.75" customHeight="1" hidden="1">
      <c r="B455" s="381" t="s">
        <v>405</v>
      </c>
      <c r="C455" s="355"/>
      <c r="D455" s="196" t="s">
        <v>361</v>
      </c>
      <c r="E455" s="196" t="s">
        <v>369</v>
      </c>
      <c r="F455" s="199" t="s">
        <v>720</v>
      </c>
      <c r="G455" s="196" t="s">
        <v>406</v>
      </c>
      <c r="H455" s="196"/>
      <c r="I455" s="197">
        <f>I456</f>
        <v>0</v>
      </c>
      <c r="J455" s="197">
        <f>J456</f>
        <v>0</v>
      </c>
      <c r="K455" s="197">
        <f>K456</f>
        <v>0</v>
      </c>
    </row>
    <row r="456" spans="2:11" ht="12.75" customHeight="1" hidden="1">
      <c r="B456" s="381" t="s">
        <v>407</v>
      </c>
      <c r="C456" s="355"/>
      <c r="D456" s="196" t="s">
        <v>361</v>
      </c>
      <c r="E456" s="196" t="s">
        <v>369</v>
      </c>
      <c r="F456" s="199" t="s">
        <v>720</v>
      </c>
      <c r="G456" s="196" t="s">
        <v>408</v>
      </c>
      <c r="H456" s="196"/>
      <c r="I456" s="197">
        <f>I457</f>
        <v>0</v>
      </c>
      <c r="J456" s="197">
        <f>J457</f>
        <v>0</v>
      </c>
      <c r="K456" s="197">
        <f>K457</f>
        <v>0</v>
      </c>
    </row>
    <row r="457" spans="2:11" ht="12.75" customHeight="1" hidden="1">
      <c r="B457" s="198" t="s">
        <v>390</v>
      </c>
      <c r="C457" s="355"/>
      <c r="D457" s="196" t="s">
        <v>361</v>
      </c>
      <c r="E457" s="196" t="s">
        <v>369</v>
      </c>
      <c r="F457" s="199" t="s">
        <v>720</v>
      </c>
      <c r="G457" s="196" t="s">
        <v>408</v>
      </c>
      <c r="H457" s="196" t="s">
        <v>451</v>
      </c>
      <c r="I457" s="197"/>
      <c r="J457" s="197"/>
      <c r="K457" s="197"/>
    </row>
    <row r="458" spans="2:11" ht="12.75" customHeight="1" hidden="1">
      <c r="B458" s="203" t="s">
        <v>409</v>
      </c>
      <c r="C458" s="355"/>
      <c r="D458" s="196" t="s">
        <v>361</v>
      </c>
      <c r="E458" s="196" t="s">
        <v>369</v>
      </c>
      <c r="F458" s="199" t="s">
        <v>720</v>
      </c>
      <c r="G458" s="196" t="s">
        <v>410</v>
      </c>
      <c r="H458" s="196"/>
      <c r="I458" s="197">
        <f>I459</f>
        <v>0</v>
      </c>
      <c r="J458" s="197">
        <f>J459</f>
        <v>0</v>
      </c>
      <c r="K458" s="197">
        <f>K459</f>
        <v>0</v>
      </c>
    </row>
    <row r="459" spans="2:11" ht="12.75" customHeight="1" hidden="1">
      <c r="B459" s="203" t="s">
        <v>411</v>
      </c>
      <c r="C459" s="355"/>
      <c r="D459" s="196" t="s">
        <v>361</v>
      </c>
      <c r="E459" s="196" t="s">
        <v>369</v>
      </c>
      <c r="F459" s="199" t="s">
        <v>720</v>
      </c>
      <c r="G459" s="196" t="s">
        <v>412</v>
      </c>
      <c r="H459" s="196"/>
      <c r="I459" s="197">
        <f>I460</f>
        <v>0</v>
      </c>
      <c r="J459" s="197">
        <f>J460</f>
        <v>0</v>
      </c>
      <c r="K459" s="197">
        <f>K460</f>
        <v>0</v>
      </c>
    </row>
    <row r="460" spans="2:11" ht="12.75" customHeight="1" hidden="1">
      <c r="B460" s="198" t="s">
        <v>390</v>
      </c>
      <c r="C460" s="355"/>
      <c r="D460" s="196" t="s">
        <v>361</v>
      </c>
      <c r="E460" s="196" t="s">
        <v>369</v>
      </c>
      <c r="F460" s="199" t="s">
        <v>720</v>
      </c>
      <c r="G460" s="196" t="s">
        <v>412</v>
      </c>
      <c r="H460" s="196" t="s">
        <v>451</v>
      </c>
      <c r="I460" s="197"/>
      <c r="J460" s="197"/>
      <c r="K460" s="197"/>
    </row>
    <row r="461" spans="2:11" ht="12.75" customHeight="1" hidden="1">
      <c r="B461" s="198"/>
      <c r="C461" s="355"/>
      <c r="D461" s="196" t="s">
        <v>361</v>
      </c>
      <c r="E461" s="196" t="s">
        <v>369</v>
      </c>
      <c r="F461" s="199"/>
      <c r="G461" s="196" t="s">
        <v>412</v>
      </c>
      <c r="H461" s="196"/>
      <c r="I461" s="197"/>
      <c r="J461" s="197"/>
      <c r="K461" s="197"/>
    </row>
    <row r="462" spans="2:11" ht="12.75" customHeight="1" hidden="1">
      <c r="B462" s="198"/>
      <c r="C462" s="355"/>
      <c r="D462" s="196" t="s">
        <v>361</v>
      </c>
      <c r="E462" s="196" t="s">
        <v>369</v>
      </c>
      <c r="F462" s="199"/>
      <c r="G462" s="196"/>
      <c r="H462" s="196"/>
      <c r="I462" s="197"/>
      <c r="J462" s="197"/>
      <c r="K462" s="197"/>
    </row>
    <row r="463" spans="2:12" ht="14.25" customHeight="1">
      <c r="B463" s="371" t="s">
        <v>758</v>
      </c>
      <c r="C463" s="411">
        <v>901</v>
      </c>
      <c r="D463" s="217"/>
      <c r="E463" s="217"/>
      <c r="F463" s="376"/>
      <c r="G463" s="217"/>
      <c r="H463" s="217"/>
      <c r="I463" s="340">
        <f>I469+I486+I493+I529+I571+I577+I565+I590</f>
        <v>20567.4</v>
      </c>
      <c r="J463" s="340">
        <f>J469+J486+J493+J529+J571+J577+J565+J590</f>
        <v>22097</v>
      </c>
      <c r="K463" s="340">
        <f>K469+K486+K493+K529+K571+K577+K565+K590</f>
        <v>25741.2</v>
      </c>
      <c r="L463" s="341"/>
    </row>
    <row r="464" spans="2:11" ht="12.75" customHeight="1" hidden="1">
      <c r="B464" s="203" t="s">
        <v>388</v>
      </c>
      <c r="C464" s="364"/>
      <c r="D464" s="217"/>
      <c r="E464" s="196"/>
      <c r="F464" s="196"/>
      <c r="G464" s="196"/>
      <c r="H464" s="196" t="s">
        <v>657</v>
      </c>
      <c r="I464" s="197"/>
      <c r="J464" s="197"/>
      <c r="K464" s="197"/>
    </row>
    <row r="465" spans="2:11" ht="12.75" customHeight="1">
      <c r="B465" s="203" t="s">
        <v>389</v>
      </c>
      <c r="C465" s="346"/>
      <c r="D465" s="217"/>
      <c r="E465" s="196"/>
      <c r="F465" s="196"/>
      <c r="G465" s="196"/>
      <c r="H465" s="238">
        <v>2</v>
      </c>
      <c r="I465" s="197">
        <f>I475+I478+I500+I504+I508+I520+I524+I528+I535+I539+I543+I547+I560+I576+I589+I481+I516+I597+I556</f>
        <v>15453.7</v>
      </c>
      <c r="J465" s="197">
        <f>J475+J478+J500+J504+J508+J520+J524+J528+J535+J539+J543+J547+J560+J576+J589+J481+J516+J597</f>
        <v>17143.3</v>
      </c>
      <c r="K465" s="197">
        <f>K475+K478+K500+K504+K508+K520+K524+K528+K535+K539+K543+K547+K560+K576+K589+K481+K516+K597</f>
        <v>20752.5</v>
      </c>
    </row>
    <row r="466" spans="2:11" ht="14.25" customHeight="1">
      <c r="B466" s="203" t="s">
        <v>390</v>
      </c>
      <c r="C466" s="346"/>
      <c r="D466" s="217"/>
      <c r="E466" s="196"/>
      <c r="F466" s="196"/>
      <c r="G466" s="196"/>
      <c r="H466" s="238">
        <v>3</v>
      </c>
      <c r="I466" s="197">
        <f>I513+I551+I564+I583+I485+I570</f>
        <v>4182.3</v>
      </c>
      <c r="J466" s="197">
        <f>J513+J551+J564+J583</f>
        <v>3979.3</v>
      </c>
      <c r="K466" s="197">
        <f>K513+K551+K564+K583</f>
        <v>3979.3</v>
      </c>
    </row>
    <row r="467" spans="2:11" ht="12.75" customHeight="1">
      <c r="B467" s="203" t="s">
        <v>391</v>
      </c>
      <c r="C467" s="346"/>
      <c r="D467" s="217"/>
      <c r="E467" s="196"/>
      <c r="F467" s="196"/>
      <c r="G467" s="196"/>
      <c r="H467" s="238">
        <v>4</v>
      </c>
      <c r="I467" s="197">
        <f>I492</f>
        <v>931.4</v>
      </c>
      <c r="J467" s="197">
        <f>J492</f>
        <v>974.4</v>
      </c>
      <c r="K467" s="197">
        <f>K492</f>
        <v>1009.4</v>
      </c>
    </row>
    <row r="468" spans="2:11" ht="12.75" customHeight="1" hidden="1">
      <c r="B468" s="203" t="s">
        <v>392</v>
      </c>
      <c r="C468" s="346"/>
      <c r="D468" s="217"/>
      <c r="E468" s="196"/>
      <c r="F468" s="196"/>
      <c r="G468" s="196"/>
      <c r="H468" s="238">
        <v>6</v>
      </c>
      <c r="I468" s="197"/>
      <c r="J468" s="197"/>
      <c r="K468" s="197"/>
    </row>
    <row r="469" spans="2:11" ht="12.75" customHeight="1">
      <c r="B469" s="342" t="s">
        <v>300</v>
      </c>
      <c r="C469" s="346"/>
      <c r="D469" s="217" t="s">
        <v>301</v>
      </c>
      <c r="E469" s="196"/>
      <c r="F469" s="196"/>
      <c r="G469" s="196"/>
      <c r="H469" s="238"/>
      <c r="I469" s="340">
        <f>I470</f>
        <v>3166.6</v>
      </c>
      <c r="J469" s="340">
        <f>J470</f>
        <v>2844.6</v>
      </c>
      <c r="K469" s="340">
        <f>K470</f>
        <v>3044.6</v>
      </c>
    </row>
    <row r="470" spans="2:11" ht="26.25" customHeight="1">
      <c r="B470" s="194" t="s">
        <v>310</v>
      </c>
      <c r="C470" s="355"/>
      <c r="D470" s="195" t="s">
        <v>301</v>
      </c>
      <c r="E470" s="195" t="s">
        <v>311</v>
      </c>
      <c r="F470" s="196"/>
      <c r="G470" s="196"/>
      <c r="H470" s="196"/>
      <c r="I470" s="197">
        <f>I471</f>
        <v>3166.6</v>
      </c>
      <c r="J470" s="197">
        <f>J471</f>
        <v>2844.6</v>
      </c>
      <c r="K470" s="197">
        <f>K471</f>
        <v>3044.6</v>
      </c>
    </row>
    <row r="471" spans="2:11" ht="14.25" customHeight="1">
      <c r="B471" s="198" t="s">
        <v>393</v>
      </c>
      <c r="C471" s="348"/>
      <c r="D471" s="196" t="s">
        <v>301</v>
      </c>
      <c r="E471" s="196" t="s">
        <v>311</v>
      </c>
      <c r="F471" s="199" t="s">
        <v>394</v>
      </c>
      <c r="G471" s="196"/>
      <c r="H471" s="196"/>
      <c r="I471" s="197">
        <f>I472+I482</f>
        <v>3166.6</v>
      </c>
      <c r="J471" s="197">
        <f>J472</f>
        <v>2844.6</v>
      </c>
      <c r="K471" s="197">
        <f>K472</f>
        <v>3044.6</v>
      </c>
    </row>
    <row r="472" spans="2:11" ht="12.75" customHeight="1">
      <c r="B472" s="200" t="s">
        <v>419</v>
      </c>
      <c r="C472" s="348"/>
      <c r="D472" s="196" t="s">
        <v>301</v>
      </c>
      <c r="E472" s="196" t="s">
        <v>311</v>
      </c>
      <c r="F472" s="201" t="s">
        <v>420</v>
      </c>
      <c r="G472" s="196"/>
      <c r="H472" s="196"/>
      <c r="I472" s="197">
        <f>I473+I476+I479</f>
        <v>3166.6</v>
      </c>
      <c r="J472" s="197">
        <f>J473+J476</f>
        <v>2844.6</v>
      </c>
      <c r="K472" s="197">
        <f>K473+K476</f>
        <v>3044.6</v>
      </c>
    </row>
    <row r="473" spans="2:11" ht="41.25" customHeight="1">
      <c r="B473" s="202" t="s">
        <v>397</v>
      </c>
      <c r="C473" s="348"/>
      <c r="D473" s="196" t="s">
        <v>301</v>
      </c>
      <c r="E473" s="196" t="s">
        <v>311</v>
      </c>
      <c r="F473" s="201" t="s">
        <v>420</v>
      </c>
      <c r="G473" s="196" t="s">
        <v>398</v>
      </c>
      <c r="H473" s="196"/>
      <c r="I473" s="197">
        <f>I474</f>
        <v>2829.6</v>
      </c>
      <c r="J473" s="197">
        <f>J474</f>
        <v>2594.6</v>
      </c>
      <c r="K473" s="197">
        <f>K474</f>
        <v>2794.6</v>
      </c>
    </row>
    <row r="474" spans="2:11" ht="14.25" customHeight="1">
      <c r="B474" s="198" t="s">
        <v>399</v>
      </c>
      <c r="C474" s="351"/>
      <c r="D474" s="196" t="s">
        <v>301</v>
      </c>
      <c r="E474" s="196" t="s">
        <v>311</v>
      </c>
      <c r="F474" s="201" t="s">
        <v>420</v>
      </c>
      <c r="G474" s="196" t="s">
        <v>400</v>
      </c>
      <c r="H474" s="196"/>
      <c r="I474" s="197">
        <f>I475</f>
        <v>2829.6</v>
      </c>
      <c r="J474" s="197">
        <f>J475</f>
        <v>2594.6</v>
      </c>
      <c r="K474" s="197">
        <f>K475</f>
        <v>2794.6</v>
      </c>
    </row>
    <row r="475" spans="2:11" ht="15" customHeight="1">
      <c r="B475" s="198" t="s">
        <v>389</v>
      </c>
      <c r="C475" s="351"/>
      <c r="D475" s="196" t="s">
        <v>301</v>
      </c>
      <c r="E475" s="196" t="s">
        <v>311</v>
      </c>
      <c r="F475" s="201" t="s">
        <v>420</v>
      </c>
      <c r="G475" s="196" t="s">
        <v>400</v>
      </c>
      <c r="H475" s="196">
        <v>2</v>
      </c>
      <c r="I475" s="197">
        <v>2829.6</v>
      </c>
      <c r="J475" s="197">
        <v>2594.6</v>
      </c>
      <c r="K475" s="197">
        <v>2794.6</v>
      </c>
    </row>
    <row r="476" spans="2:11" ht="15" customHeight="1">
      <c r="B476" s="203" t="s">
        <v>405</v>
      </c>
      <c r="C476" s="351"/>
      <c r="D476" s="196" t="s">
        <v>301</v>
      </c>
      <c r="E476" s="196" t="s">
        <v>311</v>
      </c>
      <c r="F476" s="201" t="s">
        <v>420</v>
      </c>
      <c r="G476" s="196" t="s">
        <v>406</v>
      </c>
      <c r="H476" s="196"/>
      <c r="I476" s="197">
        <f>I477</f>
        <v>327</v>
      </c>
      <c r="J476" s="197">
        <f>J477</f>
        <v>250</v>
      </c>
      <c r="K476" s="197">
        <f>K477</f>
        <v>250</v>
      </c>
    </row>
    <row r="477" spans="2:11" ht="15" customHeight="1">
      <c r="B477" s="203" t="s">
        <v>407</v>
      </c>
      <c r="C477" s="351"/>
      <c r="D477" s="196" t="s">
        <v>301</v>
      </c>
      <c r="E477" s="196" t="s">
        <v>311</v>
      </c>
      <c r="F477" s="201" t="s">
        <v>420</v>
      </c>
      <c r="G477" s="196" t="s">
        <v>408</v>
      </c>
      <c r="H477" s="196"/>
      <c r="I477" s="197">
        <f>I478</f>
        <v>327</v>
      </c>
      <c r="J477" s="197">
        <f>J478</f>
        <v>250</v>
      </c>
      <c r="K477" s="197">
        <f>K478</f>
        <v>250</v>
      </c>
    </row>
    <row r="478" spans="2:11" ht="15" customHeight="1">
      <c r="B478" s="198" t="s">
        <v>389</v>
      </c>
      <c r="C478" s="351"/>
      <c r="D478" s="196" t="s">
        <v>301</v>
      </c>
      <c r="E478" s="196" t="s">
        <v>311</v>
      </c>
      <c r="F478" s="201" t="s">
        <v>420</v>
      </c>
      <c r="G478" s="196" t="s">
        <v>408</v>
      </c>
      <c r="H478" s="196">
        <v>2</v>
      </c>
      <c r="I478" s="197">
        <v>327</v>
      </c>
      <c r="J478" s="197">
        <v>250</v>
      </c>
      <c r="K478" s="197">
        <v>250</v>
      </c>
    </row>
    <row r="479" spans="2:11" ht="15" customHeight="1">
      <c r="B479" s="204" t="s">
        <v>409</v>
      </c>
      <c r="C479" s="351"/>
      <c r="D479" s="196" t="s">
        <v>301</v>
      </c>
      <c r="E479" s="196" t="s">
        <v>311</v>
      </c>
      <c r="F479" s="201" t="s">
        <v>420</v>
      </c>
      <c r="G479" s="196" t="s">
        <v>410</v>
      </c>
      <c r="H479" s="196"/>
      <c r="I479" s="197">
        <f>I480</f>
        <v>10</v>
      </c>
      <c r="J479" s="197">
        <f>J480</f>
        <v>0</v>
      </c>
      <c r="K479" s="197">
        <f>K480</f>
        <v>0</v>
      </c>
    </row>
    <row r="480" spans="2:11" ht="15" customHeight="1">
      <c r="B480" s="204" t="s">
        <v>411</v>
      </c>
      <c r="C480" s="351"/>
      <c r="D480" s="196" t="s">
        <v>301</v>
      </c>
      <c r="E480" s="196" t="s">
        <v>311</v>
      </c>
      <c r="F480" s="201" t="s">
        <v>420</v>
      </c>
      <c r="G480" s="196" t="s">
        <v>412</v>
      </c>
      <c r="H480" s="196"/>
      <c r="I480" s="197">
        <f>I481</f>
        <v>10</v>
      </c>
      <c r="J480" s="197">
        <f>J481</f>
        <v>0</v>
      </c>
      <c r="K480" s="197">
        <f>K481</f>
        <v>0</v>
      </c>
    </row>
    <row r="481" spans="2:11" ht="15" customHeight="1">
      <c r="B481" s="204" t="s">
        <v>389</v>
      </c>
      <c r="C481" s="351"/>
      <c r="D481" s="196" t="s">
        <v>301</v>
      </c>
      <c r="E481" s="196" t="s">
        <v>311</v>
      </c>
      <c r="F481" s="201" t="s">
        <v>420</v>
      </c>
      <c r="G481" s="196" t="s">
        <v>412</v>
      </c>
      <c r="H481" s="196" t="s">
        <v>413</v>
      </c>
      <c r="I481" s="197">
        <v>10</v>
      </c>
      <c r="J481" s="197"/>
      <c r="K481" s="197"/>
    </row>
    <row r="482" spans="2:11" ht="43.5" customHeight="1" hidden="1">
      <c r="B482" s="350" t="s">
        <v>401</v>
      </c>
      <c r="C482" s="351"/>
      <c r="D482" s="196" t="s">
        <v>301</v>
      </c>
      <c r="E482" s="196" t="s">
        <v>311</v>
      </c>
      <c r="F482" s="201" t="s">
        <v>402</v>
      </c>
      <c r="G482" s="196"/>
      <c r="H482" s="196"/>
      <c r="I482" s="197">
        <f>I483</f>
        <v>0</v>
      </c>
      <c r="J482" s="197">
        <f>J483</f>
        <v>0</v>
      </c>
      <c r="K482" s="197">
        <f>K483</f>
        <v>0</v>
      </c>
    </row>
    <row r="483" spans="2:11" ht="41.25" customHeight="1" hidden="1">
      <c r="B483" s="352" t="s">
        <v>397</v>
      </c>
      <c r="C483" s="351"/>
      <c r="D483" s="196" t="s">
        <v>301</v>
      </c>
      <c r="E483" s="196" t="s">
        <v>311</v>
      </c>
      <c r="F483" s="201" t="s">
        <v>402</v>
      </c>
      <c r="G483" s="196" t="s">
        <v>398</v>
      </c>
      <c r="H483" s="196"/>
      <c r="I483" s="197">
        <f>I484</f>
        <v>0</v>
      </c>
      <c r="J483" s="197">
        <f>J484</f>
        <v>0</v>
      </c>
      <c r="K483" s="197">
        <f>K484</f>
        <v>0</v>
      </c>
    </row>
    <row r="484" spans="2:11" ht="15" customHeight="1" hidden="1">
      <c r="B484" s="198" t="s">
        <v>399</v>
      </c>
      <c r="C484" s="351"/>
      <c r="D484" s="196" t="s">
        <v>301</v>
      </c>
      <c r="E484" s="196" t="s">
        <v>311</v>
      </c>
      <c r="F484" s="201" t="s">
        <v>402</v>
      </c>
      <c r="G484" s="196" t="s">
        <v>400</v>
      </c>
      <c r="H484" s="196"/>
      <c r="I484" s="197">
        <f>I485</f>
        <v>0</v>
      </c>
      <c r="J484" s="197">
        <f>J485</f>
        <v>0</v>
      </c>
      <c r="K484" s="197">
        <f>K485</f>
        <v>0</v>
      </c>
    </row>
    <row r="485" spans="2:11" ht="15" customHeight="1" hidden="1">
      <c r="B485" s="198" t="s">
        <v>390</v>
      </c>
      <c r="C485" s="351"/>
      <c r="D485" s="196" t="s">
        <v>301</v>
      </c>
      <c r="E485" s="196" t="s">
        <v>311</v>
      </c>
      <c r="F485" s="201" t="s">
        <v>402</v>
      </c>
      <c r="G485" s="196" t="s">
        <v>400</v>
      </c>
      <c r="H485" s="196" t="s">
        <v>451</v>
      </c>
      <c r="I485" s="197"/>
      <c r="J485" s="197"/>
      <c r="K485" s="197"/>
    </row>
    <row r="486" spans="2:11" ht="15" customHeight="1">
      <c r="B486" s="342" t="s">
        <v>316</v>
      </c>
      <c r="C486" s="351"/>
      <c r="D486" s="217" t="s">
        <v>317</v>
      </c>
      <c r="E486" s="217"/>
      <c r="F486" s="217"/>
      <c r="G486" s="217"/>
      <c r="H486" s="217"/>
      <c r="I486" s="340">
        <f>I489</f>
        <v>931.4</v>
      </c>
      <c r="J486" s="340">
        <f>J489</f>
        <v>974.4</v>
      </c>
      <c r="K486" s="340">
        <f>K489</f>
        <v>1009.4</v>
      </c>
    </row>
    <row r="487" spans="2:11" ht="14.25" customHeight="1">
      <c r="B487" s="356" t="s">
        <v>318</v>
      </c>
      <c r="C487" s="351"/>
      <c r="D487" s="195" t="s">
        <v>317</v>
      </c>
      <c r="E487" s="195" t="s">
        <v>319</v>
      </c>
      <c r="F487" s="412"/>
      <c r="G487" s="196"/>
      <c r="H487" s="196"/>
      <c r="I487" s="197">
        <f>I488</f>
        <v>931.4</v>
      </c>
      <c r="J487" s="197">
        <f>J488</f>
        <v>974.4</v>
      </c>
      <c r="K487" s="197">
        <f>K488</f>
        <v>1009.4</v>
      </c>
    </row>
    <row r="488" spans="2:11" ht="14.25" customHeight="1">
      <c r="B488" s="203" t="s">
        <v>393</v>
      </c>
      <c r="C488" s="351"/>
      <c r="D488" s="196" t="s">
        <v>317</v>
      </c>
      <c r="E488" s="196" t="s">
        <v>319</v>
      </c>
      <c r="F488" s="199" t="s">
        <v>394</v>
      </c>
      <c r="G488" s="217"/>
      <c r="H488" s="217"/>
      <c r="I488" s="197">
        <f>I489</f>
        <v>931.4</v>
      </c>
      <c r="J488" s="197">
        <f>J489</f>
        <v>974.4</v>
      </c>
      <c r="K488" s="197">
        <f>K489</f>
        <v>1009.4</v>
      </c>
    </row>
    <row r="489" spans="2:11" ht="26.25" customHeight="1">
      <c r="B489" s="200" t="s">
        <v>475</v>
      </c>
      <c r="C489" s="364"/>
      <c r="D489" s="196" t="s">
        <v>317</v>
      </c>
      <c r="E489" s="196" t="s">
        <v>319</v>
      </c>
      <c r="F489" s="196" t="s">
        <v>476</v>
      </c>
      <c r="G489" s="196"/>
      <c r="H489" s="196"/>
      <c r="I489" s="197">
        <f>I490</f>
        <v>931.4</v>
      </c>
      <c r="J489" s="197">
        <f>J490</f>
        <v>974.4</v>
      </c>
      <c r="K489" s="197">
        <f>K490</f>
        <v>1009.4</v>
      </c>
    </row>
    <row r="490" spans="2:11" ht="14.25" customHeight="1">
      <c r="B490" s="203" t="s">
        <v>477</v>
      </c>
      <c r="C490" s="346"/>
      <c r="D490" s="196" t="s">
        <v>317</v>
      </c>
      <c r="E490" s="196" t="s">
        <v>319</v>
      </c>
      <c r="F490" s="196" t="s">
        <v>476</v>
      </c>
      <c r="G490" s="196" t="s">
        <v>478</v>
      </c>
      <c r="H490" s="196"/>
      <c r="I490" s="197">
        <f>I491</f>
        <v>931.4</v>
      </c>
      <c r="J490" s="197">
        <f>J491</f>
        <v>974.4</v>
      </c>
      <c r="K490" s="197">
        <f>K491</f>
        <v>1009.4</v>
      </c>
    </row>
    <row r="491" spans="2:11" ht="14.25" customHeight="1">
      <c r="B491" s="203" t="s">
        <v>479</v>
      </c>
      <c r="C491" s="346"/>
      <c r="D491" s="196" t="s">
        <v>317</v>
      </c>
      <c r="E491" s="196" t="s">
        <v>319</v>
      </c>
      <c r="F491" s="196" t="s">
        <v>476</v>
      </c>
      <c r="G491" s="196" t="s">
        <v>480</v>
      </c>
      <c r="H491" s="196"/>
      <c r="I491" s="197">
        <f>I492</f>
        <v>931.4</v>
      </c>
      <c r="J491" s="197">
        <f>J492</f>
        <v>974.4</v>
      </c>
      <c r="K491" s="197">
        <f>K492</f>
        <v>1009.4</v>
      </c>
    </row>
    <row r="492" spans="2:11" ht="14.25" customHeight="1">
      <c r="B492" s="198" t="s">
        <v>391</v>
      </c>
      <c r="C492" s="348"/>
      <c r="D492" s="196" t="s">
        <v>317</v>
      </c>
      <c r="E492" s="196" t="s">
        <v>319</v>
      </c>
      <c r="F492" s="196" t="s">
        <v>476</v>
      </c>
      <c r="G492" s="196" t="s">
        <v>480</v>
      </c>
      <c r="H492" s="196" t="s">
        <v>423</v>
      </c>
      <c r="I492" s="197">
        <v>931.4</v>
      </c>
      <c r="J492" s="197">
        <v>974.4</v>
      </c>
      <c r="K492" s="197">
        <v>1009.4</v>
      </c>
    </row>
    <row r="493" spans="2:11" ht="12.75" customHeight="1">
      <c r="B493" s="342" t="s">
        <v>320</v>
      </c>
      <c r="C493" s="355"/>
      <c r="D493" s="217" t="s">
        <v>321</v>
      </c>
      <c r="E493" s="196"/>
      <c r="F493" s="196"/>
      <c r="G493" s="196"/>
      <c r="H493" s="196"/>
      <c r="I493" s="197">
        <f>I494</f>
        <v>10547.1</v>
      </c>
      <c r="J493" s="197">
        <f>J494</f>
        <v>11257</v>
      </c>
      <c r="K493" s="197">
        <f>K494</f>
        <v>11823.6</v>
      </c>
    </row>
    <row r="494" spans="2:11" ht="12.75" customHeight="1">
      <c r="B494" s="356" t="s">
        <v>326</v>
      </c>
      <c r="C494" s="348"/>
      <c r="D494" s="195" t="s">
        <v>321</v>
      </c>
      <c r="E494" s="195" t="s">
        <v>327</v>
      </c>
      <c r="F494" s="196"/>
      <c r="G494" s="196"/>
      <c r="H494" s="196"/>
      <c r="I494" s="197">
        <f>I495</f>
        <v>10547.1</v>
      </c>
      <c r="J494" s="197">
        <f>J495</f>
        <v>11257</v>
      </c>
      <c r="K494" s="197">
        <f>K495</f>
        <v>11823.6</v>
      </c>
    </row>
    <row r="495" spans="2:11" ht="26.25" customHeight="1">
      <c r="B495" s="357" t="s">
        <v>486</v>
      </c>
      <c r="C495" s="348"/>
      <c r="D495" s="196" t="s">
        <v>321</v>
      </c>
      <c r="E495" s="196" t="s">
        <v>327</v>
      </c>
      <c r="F495" s="358" t="s">
        <v>487</v>
      </c>
      <c r="G495" s="196"/>
      <c r="H495" s="196"/>
      <c r="I495" s="197">
        <f>I496+I501+I505+I517+I521+I525+I514</f>
        <v>10547.1</v>
      </c>
      <c r="J495" s="197">
        <f>J496+J501+J505+J517+J521+J525</f>
        <v>11257</v>
      </c>
      <c r="K495" s="197">
        <f>K496+K501+K505+K517+K521+K525</f>
        <v>11823.6</v>
      </c>
    </row>
    <row r="496" spans="2:11" ht="12.75" customHeight="1" hidden="1">
      <c r="B496" s="384" t="s">
        <v>488</v>
      </c>
      <c r="C496" s="348"/>
      <c r="D496" s="196" t="s">
        <v>321</v>
      </c>
      <c r="E496" s="196" t="s">
        <v>327</v>
      </c>
      <c r="F496" s="358" t="s">
        <v>489</v>
      </c>
      <c r="G496" s="196"/>
      <c r="H496" s="196"/>
      <c r="I496" s="197">
        <f>I498</f>
        <v>0</v>
      </c>
      <c r="J496" s="197">
        <f>J498</f>
        <v>0</v>
      </c>
      <c r="K496" s="197">
        <f>K498</f>
        <v>0</v>
      </c>
    </row>
    <row r="497" spans="2:11" ht="14.25" customHeight="1" hidden="1">
      <c r="B497" s="413"/>
      <c r="C497" s="348"/>
      <c r="D497" s="196"/>
      <c r="E497" s="196"/>
      <c r="F497" s="358"/>
      <c r="G497" s="196"/>
      <c r="H497" s="196"/>
      <c r="I497" s="197"/>
      <c r="J497" s="197"/>
      <c r="K497" s="197"/>
    </row>
    <row r="498" spans="2:11" ht="14.25" customHeight="1" hidden="1">
      <c r="B498" s="203" t="s">
        <v>405</v>
      </c>
      <c r="C498" s="345"/>
      <c r="D498" s="196" t="s">
        <v>321</v>
      </c>
      <c r="E498" s="196" t="s">
        <v>327</v>
      </c>
      <c r="F498" s="358" t="s">
        <v>489</v>
      </c>
      <c r="G498" s="196" t="s">
        <v>406</v>
      </c>
      <c r="H498" s="196"/>
      <c r="I498" s="197">
        <f>I499</f>
        <v>0</v>
      </c>
      <c r="J498" s="197">
        <f>J499</f>
        <v>0</v>
      </c>
      <c r="K498" s="197">
        <f>K499</f>
        <v>0</v>
      </c>
    </row>
    <row r="499" spans="2:11" ht="12.75" customHeight="1" hidden="1">
      <c r="B499" s="203" t="s">
        <v>407</v>
      </c>
      <c r="C499" s="345"/>
      <c r="D499" s="196" t="s">
        <v>321</v>
      </c>
      <c r="E499" s="196" t="s">
        <v>327</v>
      </c>
      <c r="F499" s="358" t="s">
        <v>489</v>
      </c>
      <c r="G499" s="196" t="s">
        <v>408</v>
      </c>
      <c r="H499" s="196"/>
      <c r="I499" s="197">
        <f>I500</f>
        <v>0</v>
      </c>
      <c r="J499" s="197">
        <f>J500</f>
        <v>0</v>
      </c>
      <c r="K499" s="197">
        <f>K500</f>
        <v>0</v>
      </c>
    </row>
    <row r="500" spans="2:11" ht="12.75" customHeight="1" hidden="1">
      <c r="B500" s="198" t="s">
        <v>389</v>
      </c>
      <c r="C500" s="348"/>
      <c r="D500" s="196" t="s">
        <v>321</v>
      </c>
      <c r="E500" s="196" t="s">
        <v>327</v>
      </c>
      <c r="F500" s="358" t="s">
        <v>489</v>
      </c>
      <c r="G500" s="196" t="s">
        <v>408</v>
      </c>
      <c r="H500" s="196" t="s">
        <v>413</v>
      </c>
      <c r="I500" s="197"/>
      <c r="J500" s="197"/>
      <c r="K500" s="197"/>
    </row>
    <row r="501" spans="2:11" ht="26.25" customHeight="1" hidden="1">
      <c r="B501" s="377" t="s">
        <v>490</v>
      </c>
      <c r="C501" s="348"/>
      <c r="D501" s="196" t="s">
        <v>321</v>
      </c>
      <c r="E501" s="196" t="s">
        <v>327</v>
      </c>
      <c r="F501" s="358" t="s">
        <v>491</v>
      </c>
      <c r="G501" s="196"/>
      <c r="H501" s="196"/>
      <c r="I501" s="197">
        <f>I502</f>
        <v>0</v>
      </c>
      <c r="J501" s="197">
        <f>J502</f>
        <v>0</v>
      </c>
      <c r="K501" s="197">
        <f>K502</f>
        <v>0</v>
      </c>
    </row>
    <row r="502" spans="2:11" ht="12.75" customHeight="1" hidden="1">
      <c r="B502" s="203" t="s">
        <v>405</v>
      </c>
      <c r="C502" s="348"/>
      <c r="D502" s="196" t="s">
        <v>321</v>
      </c>
      <c r="E502" s="196" t="s">
        <v>327</v>
      </c>
      <c r="F502" s="358" t="s">
        <v>491</v>
      </c>
      <c r="G502" s="196" t="s">
        <v>406</v>
      </c>
      <c r="H502" s="196"/>
      <c r="I502" s="197">
        <f>I503</f>
        <v>0</v>
      </c>
      <c r="J502" s="197">
        <f>J503</f>
        <v>0</v>
      </c>
      <c r="K502" s="197">
        <f>K503</f>
        <v>0</v>
      </c>
    </row>
    <row r="503" spans="2:11" ht="14.25" customHeight="1" hidden="1">
      <c r="B503" s="203" t="s">
        <v>407</v>
      </c>
      <c r="C503" s="348"/>
      <c r="D503" s="196" t="s">
        <v>321</v>
      </c>
      <c r="E503" s="196" t="s">
        <v>327</v>
      </c>
      <c r="F503" s="358" t="s">
        <v>491</v>
      </c>
      <c r="G503" s="196" t="s">
        <v>408</v>
      </c>
      <c r="H503" s="196"/>
      <c r="I503" s="197">
        <f>I504</f>
        <v>0</v>
      </c>
      <c r="J503" s="197">
        <f>J504</f>
        <v>0</v>
      </c>
      <c r="K503" s="197">
        <f>K504</f>
        <v>0</v>
      </c>
    </row>
    <row r="504" spans="2:11" ht="12.75" customHeight="1" hidden="1">
      <c r="B504" s="198" t="s">
        <v>389</v>
      </c>
      <c r="C504" s="345"/>
      <c r="D504" s="196" t="s">
        <v>321</v>
      </c>
      <c r="E504" s="196" t="s">
        <v>327</v>
      </c>
      <c r="F504" s="358" t="s">
        <v>491</v>
      </c>
      <c r="G504" s="196" t="s">
        <v>408</v>
      </c>
      <c r="H504" s="196" t="s">
        <v>413</v>
      </c>
      <c r="I504" s="197"/>
      <c r="J504" s="197"/>
      <c r="K504" s="197"/>
    </row>
    <row r="505" spans="2:11" ht="12.75" customHeight="1">
      <c r="B505" s="377" t="s">
        <v>492</v>
      </c>
      <c r="C505" s="345"/>
      <c r="D505" s="196" t="s">
        <v>321</v>
      </c>
      <c r="E505" s="196" t="s">
        <v>327</v>
      </c>
      <c r="F505" s="358" t="s">
        <v>493</v>
      </c>
      <c r="G505" s="196"/>
      <c r="H505" s="196"/>
      <c r="I505" s="197">
        <f>I506+I509</f>
        <v>7739.1</v>
      </c>
      <c r="J505" s="197">
        <f>J506+J509</f>
        <v>9257</v>
      </c>
      <c r="K505" s="197">
        <f>K506+K509</f>
        <v>9823.6</v>
      </c>
    </row>
    <row r="506" spans="2:11" ht="14.25" customHeight="1">
      <c r="B506" s="203" t="s">
        <v>405</v>
      </c>
      <c r="C506" s="348"/>
      <c r="D506" s="196" t="s">
        <v>321</v>
      </c>
      <c r="E506" s="196" t="s">
        <v>327</v>
      </c>
      <c r="F506" s="358" t="s">
        <v>493</v>
      </c>
      <c r="G506" s="196" t="s">
        <v>406</v>
      </c>
      <c r="H506" s="196"/>
      <c r="I506" s="197">
        <f>I507</f>
        <v>7739.1</v>
      </c>
      <c r="J506" s="197">
        <f>J507</f>
        <v>9257</v>
      </c>
      <c r="K506" s="197">
        <f>K507</f>
        <v>9823.6</v>
      </c>
    </row>
    <row r="507" spans="2:11" ht="14.25" customHeight="1">
      <c r="B507" s="203" t="s">
        <v>407</v>
      </c>
      <c r="C507" s="355"/>
      <c r="D507" s="196" t="s">
        <v>321</v>
      </c>
      <c r="E507" s="196" t="s">
        <v>327</v>
      </c>
      <c r="F507" s="358" t="s">
        <v>493</v>
      </c>
      <c r="G507" s="196" t="s">
        <v>408</v>
      </c>
      <c r="H507" s="196"/>
      <c r="I507" s="197">
        <f>I508</f>
        <v>7739.1</v>
      </c>
      <c r="J507" s="197">
        <f>J508</f>
        <v>9257</v>
      </c>
      <c r="K507" s="197">
        <f>K508</f>
        <v>9823.6</v>
      </c>
    </row>
    <row r="508" spans="2:11" ht="14.25" customHeight="1">
      <c r="B508" s="198" t="s">
        <v>389</v>
      </c>
      <c r="C508" s="348"/>
      <c r="D508" s="196" t="s">
        <v>321</v>
      </c>
      <c r="E508" s="196" t="s">
        <v>327</v>
      </c>
      <c r="F508" s="358" t="s">
        <v>493</v>
      </c>
      <c r="G508" s="196" t="s">
        <v>408</v>
      </c>
      <c r="H508" s="196" t="s">
        <v>413</v>
      </c>
      <c r="I508" s="197">
        <v>7739.1</v>
      </c>
      <c r="J508" s="197">
        <v>9257</v>
      </c>
      <c r="K508" s="197">
        <v>9823.6</v>
      </c>
    </row>
    <row r="509" spans="2:11" ht="26.25" customHeight="1" hidden="1">
      <c r="B509" s="198" t="s">
        <v>494</v>
      </c>
      <c r="C509" s="348"/>
      <c r="D509" s="196" t="s">
        <v>321</v>
      </c>
      <c r="E509" s="196" t="s">
        <v>327</v>
      </c>
      <c r="F509" s="358" t="s">
        <v>495</v>
      </c>
      <c r="G509" s="196"/>
      <c r="H509" s="196"/>
      <c r="I509" s="197">
        <f>I510</f>
        <v>0</v>
      </c>
      <c r="J509" s="197">
        <f>J510</f>
        <v>0</v>
      </c>
      <c r="K509" s="197">
        <f>K510</f>
        <v>0</v>
      </c>
    </row>
    <row r="510" spans="2:11" ht="14.25" customHeight="1" hidden="1">
      <c r="B510" s="203" t="s">
        <v>405</v>
      </c>
      <c r="C510" s="348"/>
      <c r="D510" s="196" t="s">
        <v>321</v>
      </c>
      <c r="E510" s="196" t="s">
        <v>327</v>
      </c>
      <c r="F510" s="358" t="s">
        <v>495</v>
      </c>
      <c r="G510" s="196" t="s">
        <v>406</v>
      </c>
      <c r="H510" s="196"/>
      <c r="I510" s="197">
        <f>I511</f>
        <v>0</v>
      </c>
      <c r="J510" s="197">
        <f>J511</f>
        <v>0</v>
      </c>
      <c r="K510" s="197">
        <f>K511</f>
        <v>0</v>
      </c>
    </row>
    <row r="511" spans="2:11" ht="14.25" customHeight="1" hidden="1">
      <c r="B511" s="203" t="s">
        <v>407</v>
      </c>
      <c r="C511" s="348"/>
      <c r="D511" s="196" t="s">
        <v>321</v>
      </c>
      <c r="E511" s="196" t="s">
        <v>327</v>
      </c>
      <c r="F511" s="358" t="s">
        <v>495</v>
      </c>
      <c r="G511" s="196" t="s">
        <v>408</v>
      </c>
      <c r="H511" s="196"/>
      <c r="I511" s="197">
        <f>I513</f>
        <v>0</v>
      </c>
      <c r="J511" s="197">
        <f>J513</f>
        <v>0</v>
      </c>
      <c r="K511" s="197">
        <f>K513</f>
        <v>0</v>
      </c>
    </row>
    <row r="512" spans="2:11" ht="14.25" customHeight="1" hidden="1">
      <c r="B512" s="198"/>
      <c r="C512" s="348"/>
      <c r="D512" s="196"/>
      <c r="E512" s="196"/>
      <c r="F512" s="358" t="s">
        <v>759</v>
      </c>
      <c r="G512" s="196"/>
      <c r="H512" s="196"/>
      <c r="I512" s="197"/>
      <c r="J512" s="197"/>
      <c r="K512" s="197"/>
    </row>
    <row r="513" spans="2:11" ht="14.25" customHeight="1" hidden="1">
      <c r="B513" s="198" t="s">
        <v>390</v>
      </c>
      <c r="C513" s="345"/>
      <c r="D513" s="196" t="s">
        <v>321</v>
      </c>
      <c r="E513" s="196" t="s">
        <v>327</v>
      </c>
      <c r="F513" s="358" t="s">
        <v>495</v>
      </c>
      <c r="G513" s="196" t="s">
        <v>408</v>
      </c>
      <c r="H513" s="196" t="s">
        <v>451</v>
      </c>
      <c r="I513" s="197"/>
      <c r="J513" s="197"/>
      <c r="K513" s="197"/>
    </row>
    <row r="514" spans="2:11" ht="14.25" customHeight="1">
      <c r="B514" s="377" t="s">
        <v>477</v>
      </c>
      <c r="C514" s="345"/>
      <c r="D514" s="196" t="s">
        <v>321</v>
      </c>
      <c r="E514" s="196" t="s">
        <v>327</v>
      </c>
      <c r="F514" s="358" t="s">
        <v>493</v>
      </c>
      <c r="G514" s="196" t="s">
        <v>478</v>
      </c>
      <c r="H514" s="196"/>
      <c r="I514" s="197">
        <f>I515</f>
        <v>808</v>
      </c>
      <c r="J514" s="197">
        <f>J515</f>
        <v>0</v>
      </c>
      <c r="K514" s="197">
        <f>K515</f>
        <v>0</v>
      </c>
    </row>
    <row r="515" spans="2:11" ht="14.25" customHeight="1">
      <c r="B515" s="377" t="s">
        <v>278</v>
      </c>
      <c r="C515" s="345"/>
      <c r="D515" s="196" t="s">
        <v>321</v>
      </c>
      <c r="E515" s="196" t="s">
        <v>327</v>
      </c>
      <c r="F515" s="358" t="s">
        <v>493</v>
      </c>
      <c r="G515" s="196" t="s">
        <v>497</v>
      </c>
      <c r="H515" s="196"/>
      <c r="I515" s="197">
        <f>I516</f>
        <v>808</v>
      </c>
      <c r="J515" s="197">
        <f>J516</f>
        <v>0</v>
      </c>
      <c r="K515" s="197">
        <f>K516</f>
        <v>0</v>
      </c>
    </row>
    <row r="516" spans="2:11" ht="14.25" customHeight="1">
      <c r="B516" s="198" t="s">
        <v>389</v>
      </c>
      <c r="C516" s="345"/>
      <c r="D516" s="196" t="s">
        <v>321</v>
      </c>
      <c r="E516" s="196" t="s">
        <v>327</v>
      </c>
      <c r="F516" s="358" t="s">
        <v>493</v>
      </c>
      <c r="G516" s="196" t="s">
        <v>497</v>
      </c>
      <c r="H516" s="196" t="s">
        <v>413</v>
      </c>
      <c r="I516" s="197">
        <v>808</v>
      </c>
      <c r="J516" s="197"/>
      <c r="K516" s="197"/>
    </row>
    <row r="517" spans="2:11" ht="26.25" customHeight="1" hidden="1">
      <c r="B517" s="359" t="s">
        <v>498</v>
      </c>
      <c r="C517" s="345"/>
      <c r="D517" s="196" t="s">
        <v>321</v>
      </c>
      <c r="E517" s="196" t="s">
        <v>327</v>
      </c>
      <c r="F517" s="358" t="s">
        <v>499</v>
      </c>
      <c r="G517" s="196"/>
      <c r="H517" s="196"/>
      <c r="I517" s="197">
        <f>I518</f>
        <v>0</v>
      </c>
      <c r="J517" s="197">
        <f>J518</f>
        <v>0</v>
      </c>
      <c r="K517" s="197">
        <f>K518</f>
        <v>0</v>
      </c>
    </row>
    <row r="518" spans="2:11" ht="14.25" customHeight="1" hidden="1">
      <c r="B518" s="377" t="s">
        <v>477</v>
      </c>
      <c r="C518" s="348"/>
      <c r="D518" s="196" t="s">
        <v>321</v>
      </c>
      <c r="E518" s="196" t="s">
        <v>327</v>
      </c>
      <c r="F518" s="358" t="s">
        <v>499</v>
      </c>
      <c r="G518" s="196" t="s">
        <v>478</v>
      </c>
      <c r="H518" s="196"/>
      <c r="I518" s="197">
        <f>I519</f>
        <v>0</v>
      </c>
      <c r="J518" s="197">
        <f>J519</f>
        <v>0</v>
      </c>
      <c r="K518" s="197">
        <f>K519</f>
        <v>0</v>
      </c>
    </row>
    <row r="519" spans="2:11" ht="12.75" customHeight="1" hidden="1">
      <c r="B519" s="377" t="s">
        <v>278</v>
      </c>
      <c r="C519" s="345"/>
      <c r="D519" s="196" t="s">
        <v>321</v>
      </c>
      <c r="E519" s="196" t="s">
        <v>327</v>
      </c>
      <c r="F519" s="358" t="s">
        <v>499</v>
      </c>
      <c r="G519" s="196" t="s">
        <v>497</v>
      </c>
      <c r="H519" s="196"/>
      <c r="I519" s="197">
        <f>I520</f>
        <v>0</v>
      </c>
      <c r="J519" s="197">
        <f>J520</f>
        <v>0</v>
      </c>
      <c r="K519" s="197">
        <f>K520</f>
        <v>0</v>
      </c>
    </row>
    <row r="520" spans="2:11" ht="12.75" customHeight="1" hidden="1">
      <c r="B520" s="198" t="s">
        <v>389</v>
      </c>
      <c r="C520" s="345"/>
      <c r="D520" s="196" t="s">
        <v>321</v>
      </c>
      <c r="E520" s="196" t="s">
        <v>327</v>
      </c>
      <c r="F520" s="358" t="s">
        <v>499</v>
      </c>
      <c r="G520" s="196" t="s">
        <v>497</v>
      </c>
      <c r="H520" s="196" t="s">
        <v>413</v>
      </c>
      <c r="I520" s="197"/>
      <c r="J520" s="197"/>
      <c r="K520" s="197"/>
    </row>
    <row r="521" spans="2:11" ht="14.25" customHeight="1">
      <c r="B521" s="374" t="s">
        <v>500</v>
      </c>
      <c r="C521" s="345"/>
      <c r="D521" s="196" t="s">
        <v>321</v>
      </c>
      <c r="E521" s="196" t="s">
        <v>327</v>
      </c>
      <c r="F521" s="358" t="s">
        <v>501</v>
      </c>
      <c r="G521" s="196"/>
      <c r="H521" s="196"/>
      <c r="I521" s="197">
        <f>I522</f>
        <v>2000</v>
      </c>
      <c r="J521" s="197">
        <f>J522</f>
        <v>2000</v>
      </c>
      <c r="K521" s="197">
        <f>K522</f>
        <v>2000</v>
      </c>
    </row>
    <row r="522" spans="2:11" ht="12.75" customHeight="1">
      <c r="B522" s="377" t="s">
        <v>477</v>
      </c>
      <c r="C522" s="348"/>
      <c r="D522" s="196" t="s">
        <v>321</v>
      </c>
      <c r="E522" s="196" t="s">
        <v>327</v>
      </c>
      <c r="F522" s="358" t="s">
        <v>501</v>
      </c>
      <c r="G522" s="196" t="s">
        <v>478</v>
      </c>
      <c r="H522" s="196"/>
      <c r="I522" s="197">
        <f>I523</f>
        <v>2000</v>
      </c>
      <c r="J522" s="197">
        <f>J523</f>
        <v>2000</v>
      </c>
      <c r="K522" s="197">
        <f>K523</f>
        <v>2000</v>
      </c>
    </row>
    <row r="523" spans="2:11" ht="12.75" customHeight="1">
      <c r="B523" s="377" t="s">
        <v>278</v>
      </c>
      <c r="C523" s="348"/>
      <c r="D523" s="196" t="s">
        <v>321</v>
      </c>
      <c r="E523" s="196" t="s">
        <v>327</v>
      </c>
      <c r="F523" s="358" t="s">
        <v>501</v>
      </c>
      <c r="G523" s="196" t="s">
        <v>497</v>
      </c>
      <c r="H523" s="196"/>
      <c r="I523" s="197">
        <f>I524</f>
        <v>2000</v>
      </c>
      <c r="J523" s="197">
        <f>J524</f>
        <v>2000</v>
      </c>
      <c r="K523" s="197">
        <f>K524</f>
        <v>2000</v>
      </c>
    </row>
    <row r="524" spans="2:11" ht="14.25" customHeight="1">
      <c r="B524" s="198" t="s">
        <v>389</v>
      </c>
      <c r="C524" s="348"/>
      <c r="D524" s="196" t="s">
        <v>321</v>
      </c>
      <c r="E524" s="196" t="s">
        <v>327</v>
      </c>
      <c r="F524" s="358" t="s">
        <v>501</v>
      </c>
      <c r="G524" s="196" t="s">
        <v>497</v>
      </c>
      <c r="H524" s="196" t="s">
        <v>413</v>
      </c>
      <c r="I524" s="197">
        <v>2000</v>
      </c>
      <c r="J524" s="197">
        <v>2000</v>
      </c>
      <c r="K524" s="197">
        <v>2000</v>
      </c>
    </row>
    <row r="525" spans="2:11" ht="26.25" customHeight="1" hidden="1">
      <c r="B525" s="359" t="s">
        <v>502</v>
      </c>
      <c r="C525" s="364"/>
      <c r="D525" s="196" t="s">
        <v>321</v>
      </c>
      <c r="E525" s="196" t="s">
        <v>327</v>
      </c>
      <c r="F525" s="358" t="s">
        <v>503</v>
      </c>
      <c r="G525" s="196"/>
      <c r="H525" s="196"/>
      <c r="I525" s="197">
        <f>I526</f>
        <v>0</v>
      </c>
      <c r="J525" s="197">
        <f>J526</f>
        <v>0</v>
      </c>
      <c r="K525" s="197">
        <f>K526</f>
        <v>0</v>
      </c>
    </row>
    <row r="526" spans="2:11" ht="12.75" customHeight="1" hidden="1">
      <c r="B526" s="203" t="s">
        <v>405</v>
      </c>
      <c r="C526" s="346"/>
      <c r="D526" s="196" t="s">
        <v>321</v>
      </c>
      <c r="E526" s="196" t="s">
        <v>327</v>
      </c>
      <c r="F526" s="358" t="s">
        <v>503</v>
      </c>
      <c r="G526" s="196" t="s">
        <v>406</v>
      </c>
      <c r="H526" s="196"/>
      <c r="I526" s="197">
        <f>I527</f>
        <v>0</v>
      </c>
      <c r="J526" s="197">
        <f>J527</f>
        <v>0</v>
      </c>
      <c r="K526" s="197">
        <f>K527</f>
        <v>0</v>
      </c>
    </row>
    <row r="527" spans="2:11" ht="12.75" customHeight="1" hidden="1">
      <c r="B527" s="203" t="s">
        <v>407</v>
      </c>
      <c r="C527" s="346"/>
      <c r="D527" s="196" t="s">
        <v>321</v>
      </c>
      <c r="E527" s="196" t="s">
        <v>327</v>
      </c>
      <c r="F527" s="358" t="s">
        <v>503</v>
      </c>
      <c r="G527" s="196" t="s">
        <v>408</v>
      </c>
      <c r="H527" s="196"/>
      <c r="I527" s="197">
        <f>I528</f>
        <v>0</v>
      </c>
      <c r="J527" s="197">
        <f>J528</f>
        <v>0</v>
      </c>
      <c r="K527" s="197">
        <f>K528</f>
        <v>0</v>
      </c>
    </row>
    <row r="528" spans="2:11" ht="12.75" customHeight="1" hidden="1">
      <c r="B528" s="198" t="s">
        <v>389</v>
      </c>
      <c r="C528" s="346"/>
      <c r="D528" s="196" t="s">
        <v>321</v>
      </c>
      <c r="E528" s="196" t="s">
        <v>327</v>
      </c>
      <c r="F528" s="358" t="s">
        <v>503</v>
      </c>
      <c r="G528" s="196" t="s">
        <v>408</v>
      </c>
      <c r="H528" s="196" t="s">
        <v>413</v>
      </c>
      <c r="I528" s="197"/>
      <c r="J528" s="197"/>
      <c r="K528" s="197"/>
    </row>
    <row r="529" spans="2:11" ht="12.75" customHeight="1">
      <c r="B529" s="342" t="s">
        <v>328</v>
      </c>
      <c r="C529" s="346"/>
      <c r="D529" s="217" t="s">
        <v>329</v>
      </c>
      <c r="E529" s="196"/>
      <c r="F529" s="196"/>
      <c r="G529" s="196"/>
      <c r="H529" s="238"/>
      <c r="I529" s="340">
        <f>I530+I552</f>
        <v>1203</v>
      </c>
      <c r="J529" s="340">
        <f>J530+J552</f>
        <v>0</v>
      </c>
      <c r="K529" s="340">
        <f>K530+K552</f>
        <v>0</v>
      </c>
    </row>
    <row r="530" spans="2:11" ht="14.25" customHeight="1">
      <c r="B530" s="360" t="s">
        <v>332</v>
      </c>
      <c r="C530" s="355"/>
      <c r="D530" s="195" t="s">
        <v>329</v>
      </c>
      <c r="E530" s="195" t="s">
        <v>333</v>
      </c>
      <c r="F530" s="196"/>
      <c r="G530" s="196"/>
      <c r="H530" s="196"/>
      <c r="I530" s="197">
        <f>I531+I548</f>
        <v>1203</v>
      </c>
      <c r="J530" s="197">
        <f>J531+J548</f>
        <v>0</v>
      </c>
      <c r="K530" s="197">
        <f>K531+K548</f>
        <v>0</v>
      </c>
    </row>
    <row r="531" spans="2:11" ht="26.25" customHeight="1">
      <c r="B531" s="343" t="s">
        <v>523</v>
      </c>
      <c r="C531" s="348"/>
      <c r="D531" s="196" t="s">
        <v>329</v>
      </c>
      <c r="E531" s="196" t="s">
        <v>333</v>
      </c>
      <c r="F531" s="201" t="s">
        <v>524</v>
      </c>
      <c r="G531" s="196"/>
      <c r="H531" s="196"/>
      <c r="I531" s="197">
        <f>I532+I536+I540+I544</f>
        <v>1000</v>
      </c>
      <c r="J531" s="197">
        <f>J532+J536+J540+J544</f>
        <v>0</v>
      </c>
      <c r="K531" s="197">
        <f>K532+K536+K540+K544</f>
        <v>0</v>
      </c>
    </row>
    <row r="532" spans="2:11" ht="12.75" customHeight="1" hidden="1">
      <c r="B532" s="375" t="s">
        <v>525</v>
      </c>
      <c r="C532" s="348"/>
      <c r="D532" s="196" t="s">
        <v>329</v>
      </c>
      <c r="E532" s="196" t="s">
        <v>333</v>
      </c>
      <c r="F532" s="201" t="s">
        <v>526</v>
      </c>
      <c r="G532" s="196"/>
      <c r="H532" s="196"/>
      <c r="I532" s="197">
        <f>I533</f>
        <v>0</v>
      </c>
      <c r="J532" s="197">
        <f>J533</f>
        <v>0</v>
      </c>
      <c r="K532" s="197">
        <f>K533</f>
        <v>0</v>
      </c>
    </row>
    <row r="533" spans="2:11" ht="14.25" customHeight="1" hidden="1">
      <c r="B533" s="203" t="s">
        <v>405</v>
      </c>
      <c r="C533" s="348"/>
      <c r="D533" s="196" t="s">
        <v>329</v>
      </c>
      <c r="E533" s="196" t="s">
        <v>333</v>
      </c>
      <c r="F533" s="201" t="s">
        <v>526</v>
      </c>
      <c r="G533" s="196" t="s">
        <v>406</v>
      </c>
      <c r="H533" s="393"/>
      <c r="I533" s="197">
        <f>I534</f>
        <v>0</v>
      </c>
      <c r="J533" s="197">
        <f>J534</f>
        <v>0</v>
      </c>
      <c r="K533" s="197">
        <f>K534</f>
        <v>0</v>
      </c>
    </row>
    <row r="534" spans="2:11" ht="12.75" customHeight="1" hidden="1">
      <c r="B534" s="203" t="s">
        <v>407</v>
      </c>
      <c r="C534" s="348"/>
      <c r="D534" s="196" t="s">
        <v>329</v>
      </c>
      <c r="E534" s="196" t="s">
        <v>333</v>
      </c>
      <c r="F534" s="201" t="s">
        <v>526</v>
      </c>
      <c r="G534" s="196" t="s">
        <v>408</v>
      </c>
      <c r="H534" s="196"/>
      <c r="I534" s="197">
        <f>I535</f>
        <v>0</v>
      </c>
      <c r="J534" s="197">
        <f>J535</f>
        <v>0</v>
      </c>
      <c r="K534" s="197">
        <f>K535</f>
        <v>0</v>
      </c>
    </row>
    <row r="535" spans="2:11" ht="14.25" customHeight="1" hidden="1">
      <c r="B535" s="198" t="s">
        <v>389</v>
      </c>
      <c r="C535" s="348"/>
      <c r="D535" s="196" t="s">
        <v>329</v>
      </c>
      <c r="E535" s="196" t="s">
        <v>333</v>
      </c>
      <c r="F535" s="201" t="s">
        <v>526</v>
      </c>
      <c r="G535" s="196" t="s">
        <v>408</v>
      </c>
      <c r="H535" s="196">
        <v>2</v>
      </c>
      <c r="I535" s="197"/>
      <c r="J535" s="197"/>
      <c r="K535" s="197"/>
    </row>
    <row r="536" spans="2:11" ht="12.75" customHeight="1">
      <c r="B536" s="375" t="s">
        <v>527</v>
      </c>
      <c r="C536" s="345"/>
      <c r="D536" s="196" t="s">
        <v>329</v>
      </c>
      <c r="E536" s="196" t="s">
        <v>333</v>
      </c>
      <c r="F536" s="201" t="s">
        <v>528</v>
      </c>
      <c r="G536" s="196"/>
      <c r="H536" s="196"/>
      <c r="I536" s="197">
        <f>I537</f>
        <v>1000</v>
      </c>
      <c r="J536" s="197">
        <f>J537</f>
        <v>0</v>
      </c>
      <c r="K536" s="197">
        <f>K537</f>
        <v>0</v>
      </c>
    </row>
    <row r="537" spans="2:11" ht="12.75" customHeight="1">
      <c r="B537" s="203" t="s">
        <v>405</v>
      </c>
      <c r="C537" s="345"/>
      <c r="D537" s="196" t="s">
        <v>329</v>
      </c>
      <c r="E537" s="196" t="s">
        <v>333</v>
      </c>
      <c r="F537" s="201" t="s">
        <v>528</v>
      </c>
      <c r="G537" s="196" t="s">
        <v>478</v>
      </c>
      <c r="H537" s="196"/>
      <c r="I537" s="197">
        <f>I538</f>
        <v>1000</v>
      </c>
      <c r="J537" s="197">
        <f>J538</f>
        <v>0</v>
      </c>
      <c r="K537" s="197">
        <f>K538</f>
        <v>0</v>
      </c>
    </row>
    <row r="538" spans="2:11" ht="14.25" customHeight="1">
      <c r="B538" s="203" t="s">
        <v>407</v>
      </c>
      <c r="C538" s="348"/>
      <c r="D538" s="196" t="s">
        <v>329</v>
      </c>
      <c r="E538" s="196" t="s">
        <v>333</v>
      </c>
      <c r="F538" s="201" t="s">
        <v>528</v>
      </c>
      <c r="G538" s="196" t="s">
        <v>497</v>
      </c>
      <c r="H538" s="196"/>
      <c r="I538" s="197">
        <f>I539</f>
        <v>1000</v>
      </c>
      <c r="J538" s="197">
        <f>J539</f>
        <v>0</v>
      </c>
      <c r="K538" s="197">
        <f>K539</f>
        <v>0</v>
      </c>
    </row>
    <row r="539" spans="2:11" ht="12.75" customHeight="1">
      <c r="B539" s="198" t="s">
        <v>389</v>
      </c>
      <c r="C539" s="345"/>
      <c r="D539" s="196" t="s">
        <v>329</v>
      </c>
      <c r="E539" s="196" t="s">
        <v>333</v>
      </c>
      <c r="F539" s="201" t="s">
        <v>528</v>
      </c>
      <c r="G539" s="196" t="s">
        <v>497</v>
      </c>
      <c r="H539" s="196" t="s">
        <v>413</v>
      </c>
      <c r="I539" s="197">
        <v>1000</v>
      </c>
      <c r="J539" s="197"/>
      <c r="K539" s="197"/>
    </row>
    <row r="540" spans="2:11" ht="12.75" customHeight="1" hidden="1">
      <c r="B540" s="375" t="s">
        <v>529</v>
      </c>
      <c r="C540" s="345"/>
      <c r="D540" s="196" t="s">
        <v>329</v>
      </c>
      <c r="E540" s="196" t="s">
        <v>333</v>
      </c>
      <c r="F540" s="201" t="s">
        <v>530</v>
      </c>
      <c r="G540" s="196"/>
      <c r="H540" s="196"/>
      <c r="I540" s="197">
        <f>I541</f>
        <v>0</v>
      </c>
      <c r="J540" s="197">
        <f>J541</f>
        <v>0</v>
      </c>
      <c r="K540" s="197">
        <f>K541</f>
        <v>0</v>
      </c>
    </row>
    <row r="541" spans="2:11" ht="12.75" customHeight="1" hidden="1">
      <c r="B541" s="203" t="s">
        <v>405</v>
      </c>
      <c r="C541" s="345"/>
      <c r="D541" s="196" t="s">
        <v>329</v>
      </c>
      <c r="E541" s="196" t="s">
        <v>333</v>
      </c>
      <c r="F541" s="201" t="s">
        <v>530</v>
      </c>
      <c r="G541" s="196" t="s">
        <v>406</v>
      </c>
      <c r="H541" s="196"/>
      <c r="I541" s="197">
        <f>I542</f>
        <v>0</v>
      </c>
      <c r="J541" s="197">
        <f>J542</f>
        <v>0</v>
      </c>
      <c r="K541" s="197">
        <f>K542</f>
        <v>0</v>
      </c>
    </row>
    <row r="542" spans="2:11" ht="12.75" customHeight="1" hidden="1">
      <c r="B542" s="203" t="s">
        <v>407</v>
      </c>
      <c r="C542" s="345"/>
      <c r="D542" s="196" t="s">
        <v>329</v>
      </c>
      <c r="E542" s="196" t="s">
        <v>333</v>
      </c>
      <c r="F542" s="201" t="s">
        <v>530</v>
      </c>
      <c r="G542" s="196" t="s">
        <v>408</v>
      </c>
      <c r="H542" s="196"/>
      <c r="I542" s="197">
        <f>I543</f>
        <v>0</v>
      </c>
      <c r="J542" s="197">
        <f>J543</f>
        <v>0</v>
      </c>
      <c r="K542" s="197">
        <f>K543</f>
        <v>0</v>
      </c>
    </row>
    <row r="543" spans="2:11" ht="12.75" customHeight="1" hidden="1">
      <c r="B543" s="198" t="s">
        <v>389</v>
      </c>
      <c r="C543" s="345"/>
      <c r="D543" s="196" t="s">
        <v>329</v>
      </c>
      <c r="E543" s="196" t="s">
        <v>333</v>
      </c>
      <c r="F543" s="201" t="s">
        <v>530</v>
      </c>
      <c r="G543" s="196" t="s">
        <v>408</v>
      </c>
      <c r="H543" s="196" t="s">
        <v>413</v>
      </c>
      <c r="I543" s="197"/>
      <c r="J543" s="197"/>
      <c r="K543" s="197"/>
    </row>
    <row r="544" spans="2:11" ht="14.25" customHeight="1" hidden="1">
      <c r="B544" s="375" t="s">
        <v>531</v>
      </c>
      <c r="C544" s="348"/>
      <c r="D544" s="196" t="s">
        <v>329</v>
      </c>
      <c r="E544" s="196" t="s">
        <v>333</v>
      </c>
      <c r="F544" s="201" t="s">
        <v>532</v>
      </c>
      <c r="G544" s="196"/>
      <c r="H544" s="196"/>
      <c r="I544" s="197">
        <f>I545</f>
        <v>0</v>
      </c>
      <c r="J544" s="197">
        <f>J545</f>
        <v>0</v>
      </c>
      <c r="K544" s="197">
        <f>K545</f>
        <v>0</v>
      </c>
    </row>
    <row r="545" spans="2:11" ht="12.75" customHeight="1" hidden="1">
      <c r="B545" s="203" t="s">
        <v>405</v>
      </c>
      <c r="C545" s="348"/>
      <c r="D545" s="196" t="s">
        <v>329</v>
      </c>
      <c r="E545" s="196" t="s">
        <v>333</v>
      </c>
      <c r="F545" s="201" t="s">
        <v>532</v>
      </c>
      <c r="G545" s="196" t="s">
        <v>406</v>
      </c>
      <c r="H545" s="196"/>
      <c r="I545" s="197">
        <f>I546</f>
        <v>0</v>
      </c>
      <c r="J545" s="197">
        <f>J546</f>
        <v>0</v>
      </c>
      <c r="K545" s="197">
        <f>K546</f>
        <v>0</v>
      </c>
    </row>
    <row r="546" spans="2:11" ht="12.75" customHeight="1" hidden="1">
      <c r="B546" s="203" t="s">
        <v>407</v>
      </c>
      <c r="C546" s="348"/>
      <c r="D546" s="196" t="s">
        <v>329</v>
      </c>
      <c r="E546" s="196" t="s">
        <v>333</v>
      </c>
      <c r="F546" s="201" t="s">
        <v>532</v>
      </c>
      <c r="G546" s="196" t="s">
        <v>408</v>
      </c>
      <c r="H546" s="196"/>
      <c r="I546" s="197">
        <f>I547</f>
        <v>0</v>
      </c>
      <c r="J546" s="197">
        <f>J547</f>
        <v>0</v>
      </c>
      <c r="K546" s="197">
        <f>K547</f>
        <v>0</v>
      </c>
    </row>
    <row r="547" spans="2:11" ht="12.75" customHeight="1" hidden="1">
      <c r="B547" s="198" t="s">
        <v>389</v>
      </c>
      <c r="C547" s="355"/>
      <c r="D547" s="196" t="s">
        <v>329</v>
      </c>
      <c r="E547" s="196" t="s">
        <v>333</v>
      </c>
      <c r="F547" s="201" t="s">
        <v>532</v>
      </c>
      <c r="G547" s="196" t="s">
        <v>408</v>
      </c>
      <c r="H547" s="196" t="s">
        <v>413</v>
      </c>
      <c r="I547" s="197"/>
      <c r="J547" s="197"/>
      <c r="K547" s="197"/>
    </row>
    <row r="548" spans="2:11" ht="42.75">
      <c r="B548" s="202" t="s">
        <v>540</v>
      </c>
      <c r="C548" s="348"/>
      <c r="D548" s="196" t="s">
        <v>329</v>
      </c>
      <c r="E548" s="196" t="s">
        <v>333</v>
      </c>
      <c r="F548" s="201" t="s">
        <v>541</v>
      </c>
      <c r="G548" s="196"/>
      <c r="H548" s="196"/>
      <c r="I548" s="197">
        <f>I549</f>
        <v>203</v>
      </c>
      <c r="J548" s="197">
        <f>J549</f>
        <v>0</v>
      </c>
      <c r="K548" s="197">
        <f>K549</f>
        <v>0</v>
      </c>
    </row>
    <row r="549" spans="2:11" ht="12.75" customHeight="1">
      <c r="B549" s="202" t="s">
        <v>477</v>
      </c>
      <c r="C549" s="345"/>
      <c r="D549" s="196" t="s">
        <v>329</v>
      </c>
      <c r="E549" s="196" t="s">
        <v>333</v>
      </c>
      <c r="F549" s="201" t="s">
        <v>541</v>
      </c>
      <c r="G549" s="196" t="s">
        <v>478</v>
      </c>
      <c r="H549" s="196"/>
      <c r="I549" s="197">
        <f>I550</f>
        <v>203</v>
      </c>
      <c r="J549" s="197">
        <f>J550</f>
        <v>0</v>
      </c>
      <c r="K549" s="197">
        <f>K550</f>
        <v>0</v>
      </c>
    </row>
    <row r="550" spans="2:11" ht="12.75" customHeight="1">
      <c r="B550" s="198" t="s">
        <v>278</v>
      </c>
      <c r="C550" s="345"/>
      <c r="D550" s="196" t="s">
        <v>329</v>
      </c>
      <c r="E550" s="196" t="s">
        <v>333</v>
      </c>
      <c r="F550" s="201" t="s">
        <v>541</v>
      </c>
      <c r="G550" s="196" t="s">
        <v>497</v>
      </c>
      <c r="H550" s="196"/>
      <c r="I550" s="197">
        <f>I551</f>
        <v>203</v>
      </c>
      <c r="J550" s="197">
        <f>J551</f>
        <v>0</v>
      </c>
      <c r="K550" s="197">
        <f>K551</f>
        <v>0</v>
      </c>
    </row>
    <row r="551" spans="2:11" ht="14.25" customHeight="1">
      <c r="B551" s="203" t="s">
        <v>390</v>
      </c>
      <c r="C551" s="348"/>
      <c r="D551" s="196" t="s">
        <v>329</v>
      </c>
      <c r="E551" s="196" t="s">
        <v>333</v>
      </c>
      <c r="F551" s="201" t="s">
        <v>541</v>
      </c>
      <c r="G551" s="196" t="s">
        <v>497</v>
      </c>
      <c r="H551" s="196" t="s">
        <v>451</v>
      </c>
      <c r="I551" s="197">
        <v>203</v>
      </c>
      <c r="J551" s="197"/>
      <c r="K551" s="197"/>
    </row>
    <row r="552" spans="2:11" ht="12.75" customHeight="1" hidden="1">
      <c r="B552" s="398" t="s">
        <v>334</v>
      </c>
      <c r="C552" s="348"/>
      <c r="D552" s="195" t="s">
        <v>329</v>
      </c>
      <c r="E552" s="195" t="s">
        <v>335</v>
      </c>
      <c r="F552" s="362"/>
      <c r="G552" s="196"/>
      <c r="H552" s="196"/>
      <c r="I552" s="197">
        <f>I553</f>
        <v>0</v>
      </c>
      <c r="J552" s="197">
        <f>J553</f>
        <v>0</v>
      </c>
      <c r="K552" s="197">
        <f>K553</f>
        <v>0</v>
      </c>
    </row>
    <row r="553" spans="2:11" ht="16.5" customHeight="1" hidden="1">
      <c r="B553" s="414" t="s">
        <v>560</v>
      </c>
      <c r="C553" s="348"/>
      <c r="D553" s="196" t="s">
        <v>329</v>
      </c>
      <c r="E553" s="196" t="s">
        <v>335</v>
      </c>
      <c r="F553" s="201" t="s">
        <v>561</v>
      </c>
      <c r="G553" s="196"/>
      <c r="H553" s="196"/>
      <c r="I553" s="197">
        <f>I554</f>
        <v>0</v>
      </c>
      <c r="J553" s="197">
        <f>J554</f>
        <v>0</v>
      </c>
      <c r="K553" s="197">
        <f>K554</f>
        <v>0</v>
      </c>
    </row>
    <row r="554" spans="2:11" ht="16.5" customHeight="1" hidden="1">
      <c r="B554" s="415" t="s">
        <v>562</v>
      </c>
      <c r="C554" s="348"/>
      <c r="D554" s="196" t="s">
        <v>329</v>
      </c>
      <c r="E554" s="196" t="s">
        <v>335</v>
      </c>
      <c r="F554" s="201" t="s">
        <v>561</v>
      </c>
      <c r="G554" s="196" t="s">
        <v>478</v>
      </c>
      <c r="H554" s="196"/>
      <c r="I554" s="197">
        <f>I555</f>
        <v>0</v>
      </c>
      <c r="J554" s="197">
        <f>J555</f>
        <v>0</v>
      </c>
      <c r="K554" s="197">
        <f>K555</f>
        <v>0</v>
      </c>
    </row>
    <row r="555" spans="2:11" ht="16.5" customHeight="1" hidden="1">
      <c r="B555" s="415" t="s">
        <v>563</v>
      </c>
      <c r="C555" s="348"/>
      <c r="D555" s="196" t="s">
        <v>329</v>
      </c>
      <c r="E555" s="196" t="s">
        <v>335</v>
      </c>
      <c r="F555" s="201" t="s">
        <v>561</v>
      </c>
      <c r="G555" s="196" t="s">
        <v>497</v>
      </c>
      <c r="H555" s="196"/>
      <c r="I555" s="197">
        <f>I556</f>
        <v>0</v>
      </c>
      <c r="J555" s="197">
        <f>J556</f>
        <v>0</v>
      </c>
      <c r="K555" s="197">
        <f>K556</f>
        <v>0</v>
      </c>
    </row>
    <row r="556" spans="2:11" ht="12.75" customHeight="1" hidden="1">
      <c r="B556" s="198" t="s">
        <v>389</v>
      </c>
      <c r="C556" s="348"/>
      <c r="D556" s="196" t="s">
        <v>329</v>
      </c>
      <c r="E556" s="196" t="s">
        <v>335</v>
      </c>
      <c r="F556" s="201" t="s">
        <v>561</v>
      </c>
      <c r="G556" s="196" t="s">
        <v>497</v>
      </c>
      <c r="H556" s="196" t="s">
        <v>413</v>
      </c>
      <c r="I556" s="197"/>
      <c r="J556" s="197"/>
      <c r="K556" s="197"/>
    </row>
    <row r="557" spans="2:11" ht="28.5" customHeight="1" hidden="1">
      <c r="B557" s="416" t="s">
        <v>564</v>
      </c>
      <c r="C557" s="348"/>
      <c r="D557" s="196" t="s">
        <v>329</v>
      </c>
      <c r="E557" s="196" t="s">
        <v>335</v>
      </c>
      <c r="F557" s="362" t="s">
        <v>556</v>
      </c>
      <c r="G557" s="196"/>
      <c r="H557" s="196"/>
      <c r="I557" s="197">
        <f>I558</f>
        <v>0</v>
      </c>
      <c r="J557" s="197">
        <f>J558</f>
        <v>0</v>
      </c>
      <c r="K557" s="197">
        <f>K558</f>
        <v>0</v>
      </c>
    </row>
    <row r="558" spans="2:11" ht="12.75" customHeight="1" hidden="1">
      <c r="B558" s="202" t="s">
        <v>477</v>
      </c>
      <c r="C558" s="348"/>
      <c r="D558" s="196" t="s">
        <v>329</v>
      </c>
      <c r="E558" s="196" t="s">
        <v>335</v>
      </c>
      <c r="F558" s="362" t="s">
        <v>556</v>
      </c>
      <c r="G558" s="196" t="s">
        <v>478</v>
      </c>
      <c r="H558" s="196"/>
      <c r="I558" s="197">
        <f>I559</f>
        <v>0</v>
      </c>
      <c r="J558" s="197">
        <f>J559</f>
        <v>0</v>
      </c>
      <c r="K558" s="197">
        <f>K559</f>
        <v>0</v>
      </c>
    </row>
    <row r="559" spans="2:11" ht="14.25" customHeight="1" hidden="1">
      <c r="B559" s="198" t="s">
        <v>278</v>
      </c>
      <c r="C559" s="348"/>
      <c r="D559" s="196" t="s">
        <v>329</v>
      </c>
      <c r="E559" s="196" t="s">
        <v>335</v>
      </c>
      <c r="F559" s="362" t="s">
        <v>556</v>
      </c>
      <c r="G559" s="196" t="s">
        <v>497</v>
      </c>
      <c r="H559" s="196"/>
      <c r="I559" s="197">
        <f>I560</f>
        <v>0</v>
      </c>
      <c r="J559" s="197">
        <f>J560</f>
        <v>0</v>
      </c>
      <c r="K559" s="197">
        <f>K560</f>
        <v>0</v>
      </c>
    </row>
    <row r="560" spans="2:11" ht="12.75" customHeight="1" hidden="1">
      <c r="B560" s="198" t="s">
        <v>389</v>
      </c>
      <c r="C560" s="348"/>
      <c r="D560" s="196" t="s">
        <v>329</v>
      </c>
      <c r="E560" s="196" t="s">
        <v>335</v>
      </c>
      <c r="F560" s="362" t="s">
        <v>556</v>
      </c>
      <c r="G560" s="196" t="s">
        <v>497</v>
      </c>
      <c r="H560" s="196" t="s">
        <v>413</v>
      </c>
      <c r="I560" s="197"/>
      <c r="J560" s="197"/>
      <c r="K560" s="197"/>
    </row>
    <row r="561" spans="2:11" ht="26.25" customHeight="1" hidden="1">
      <c r="B561" s="198" t="s">
        <v>540</v>
      </c>
      <c r="C561" s="348"/>
      <c r="D561" s="196" t="s">
        <v>329</v>
      </c>
      <c r="E561" s="196" t="s">
        <v>335</v>
      </c>
      <c r="F561" s="201" t="s">
        <v>541</v>
      </c>
      <c r="G561" s="196"/>
      <c r="H561" s="196"/>
      <c r="I561" s="197">
        <f>I562</f>
        <v>0</v>
      </c>
      <c r="J561" s="197">
        <f>J562</f>
        <v>0</v>
      </c>
      <c r="K561" s="197">
        <f>K562</f>
        <v>0</v>
      </c>
    </row>
    <row r="562" spans="2:11" ht="14.25" customHeight="1" hidden="1">
      <c r="B562" s="203" t="s">
        <v>405</v>
      </c>
      <c r="C562" s="348"/>
      <c r="D562" s="196" t="s">
        <v>329</v>
      </c>
      <c r="E562" s="196" t="s">
        <v>335</v>
      </c>
      <c r="F562" s="201" t="s">
        <v>541</v>
      </c>
      <c r="G562" s="196" t="s">
        <v>406</v>
      </c>
      <c r="H562" s="196"/>
      <c r="I562" s="197">
        <f>I563</f>
        <v>0</v>
      </c>
      <c r="J562" s="197">
        <f>J563</f>
        <v>0</v>
      </c>
      <c r="K562" s="197">
        <f>K563</f>
        <v>0</v>
      </c>
    </row>
    <row r="563" spans="2:11" ht="14.25" customHeight="1" hidden="1">
      <c r="B563" s="203" t="s">
        <v>407</v>
      </c>
      <c r="C563" s="348"/>
      <c r="D563" s="196" t="s">
        <v>329</v>
      </c>
      <c r="E563" s="196" t="s">
        <v>335</v>
      </c>
      <c r="F563" s="201" t="s">
        <v>541</v>
      </c>
      <c r="G563" s="196" t="s">
        <v>408</v>
      </c>
      <c r="H563" s="196"/>
      <c r="I563" s="197">
        <f>I564</f>
        <v>0</v>
      </c>
      <c r="J563" s="197">
        <f>J564</f>
        <v>0</v>
      </c>
      <c r="K563" s="197">
        <f>K564</f>
        <v>0</v>
      </c>
    </row>
    <row r="564" spans="2:11" ht="14.25" customHeight="1" hidden="1">
      <c r="B564" s="203" t="s">
        <v>390</v>
      </c>
      <c r="C564" s="348"/>
      <c r="D564" s="196" t="s">
        <v>329</v>
      </c>
      <c r="E564" s="196" t="s">
        <v>335</v>
      </c>
      <c r="F564" s="201" t="s">
        <v>541</v>
      </c>
      <c r="G564" s="196" t="s">
        <v>408</v>
      </c>
      <c r="H564" s="196" t="s">
        <v>451</v>
      </c>
      <c r="I564" s="197"/>
      <c r="J564" s="197"/>
      <c r="K564" s="197"/>
    </row>
    <row r="565" spans="2:11" ht="14.25" customHeight="1" hidden="1">
      <c r="B565" s="342" t="s">
        <v>354</v>
      </c>
      <c r="C565" s="417"/>
      <c r="D565" s="217" t="s">
        <v>355</v>
      </c>
      <c r="E565" s="349"/>
      <c r="F565" s="349"/>
      <c r="G565" s="196"/>
      <c r="H565" s="196"/>
      <c r="I565" s="340">
        <f>I566</f>
        <v>0</v>
      </c>
      <c r="J565" s="340">
        <f>J566</f>
        <v>0</v>
      </c>
      <c r="K565" s="340">
        <f>K566</f>
        <v>0</v>
      </c>
    </row>
    <row r="566" spans="2:11" ht="14.25" customHeight="1" hidden="1">
      <c r="B566" s="356" t="s">
        <v>356</v>
      </c>
      <c r="C566" s="348"/>
      <c r="D566" s="195" t="s">
        <v>355</v>
      </c>
      <c r="E566" s="195" t="s">
        <v>357</v>
      </c>
      <c r="F566" s="235"/>
      <c r="G566" s="196"/>
      <c r="H566" s="196"/>
      <c r="I566" s="197">
        <f>I567</f>
        <v>0</v>
      </c>
      <c r="J566" s="197">
        <f>J567</f>
        <v>0</v>
      </c>
      <c r="K566" s="197">
        <f>K567</f>
        <v>0</v>
      </c>
    </row>
    <row r="567" spans="2:11" ht="28.5" customHeight="1" hidden="1">
      <c r="B567" s="198" t="s">
        <v>540</v>
      </c>
      <c r="C567" s="348"/>
      <c r="D567" s="196" t="s">
        <v>355</v>
      </c>
      <c r="E567" s="196" t="s">
        <v>357</v>
      </c>
      <c r="F567" s="201" t="s">
        <v>541</v>
      </c>
      <c r="G567" s="196"/>
      <c r="H567" s="196"/>
      <c r="I567" s="197">
        <f>I568</f>
        <v>0</v>
      </c>
      <c r="J567" s="197">
        <f>J568</f>
        <v>0</v>
      </c>
      <c r="K567" s="197">
        <f>K568</f>
        <v>0</v>
      </c>
    </row>
    <row r="568" spans="2:11" ht="14.25" customHeight="1" hidden="1">
      <c r="B568" s="202" t="s">
        <v>477</v>
      </c>
      <c r="C568" s="345"/>
      <c r="D568" s="196" t="s">
        <v>355</v>
      </c>
      <c r="E568" s="196" t="s">
        <v>357</v>
      </c>
      <c r="F568" s="201" t="s">
        <v>541</v>
      </c>
      <c r="G568" s="196" t="s">
        <v>478</v>
      </c>
      <c r="H568" s="196"/>
      <c r="I568" s="197">
        <f>I569</f>
        <v>0</v>
      </c>
      <c r="J568" s="197">
        <f>J569</f>
        <v>0</v>
      </c>
      <c r="K568" s="197">
        <f>K569</f>
        <v>0</v>
      </c>
    </row>
    <row r="569" spans="2:11" ht="14.25" customHeight="1" hidden="1">
      <c r="B569" s="198" t="s">
        <v>278</v>
      </c>
      <c r="C569" s="345"/>
      <c r="D569" s="196" t="s">
        <v>355</v>
      </c>
      <c r="E569" s="196" t="s">
        <v>357</v>
      </c>
      <c r="F569" s="201" t="s">
        <v>541</v>
      </c>
      <c r="G569" s="196" t="s">
        <v>497</v>
      </c>
      <c r="H569" s="196"/>
      <c r="I569" s="197">
        <f>I570</f>
        <v>0</v>
      </c>
      <c r="J569" s="197">
        <f>J570</f>
        <v>0</v>
      </c>
      <c r="K569" s="197">
        <f>K570</f>
        <v>0</v>
      </c>
    </row>
    <row r="570" spans="2:11" ht="14.25" customHeight="1" hidden="1">
      <c r="B570" s="203" t="s">
        <v>390</v>
      </c>
      <c r="C570" s="348"/>
      <c r="D570" s="196" t="s">
        <v>355</v>
      </c>
      <c r="E570" s="196" t="s">
        <v>357</v>
      </c>
      <c r="F570" s="201" t="s">
        <v>541</v>
      </c>
      <c r="G570" s="196" t="s">
        <v>497</v>
      </c>
      <c r="H570" s="196" t="s">
        <v>451</v>
      </c>
      <c r="I570" s="197"/>
      <c r="J570" s="197"/>
      <c r="K570" s="197"/>
    </row>
    <row r="571" spans="2:11" ht="12.75" customHeight="1">
      <c r="B571" s="418" t="s">
        <v>374</v>
      </c>
      <c r="C571" s="355"/>
      <c r="D571" s="419">
        <v>1300</v>
      </c>
      <c r="E571" s="217"/>
      <c r="F571" s="217"/>
      <c r="G571" s="217"/>
      <c r="H571" s="217"/>
      <c r="I571" s="340">
        <f>I572</f>
        <v>240</v>
      </c>
      <c r="J571" s="340">
        <f>J572</f>
        <v>0</v>
      </c>
      <c r="K571" s="340">
        <f>K572</f>
        <v>0</v>
      </c>
    </row>
    <row r="572" spans="2:11" ht="16.5" customHeight="1">
      <c r="B572" s="203" t="s">
        <v>393</v>
      </c>
      <c r="C572" s="348"/>
      <c r="D572" s="349">
        <v>1300</v>
      </c>
      <c r="E572" s="349">
        <v>1301</v>
      </c>
      <c r="F572" s="196" t="s">
        <v>394</v>
      </c>
      <c r="G572" s="354"/>
      <c r="H572" s="354"/>
      <c r="I572" s="197">
        <f>I573</f>
        <v>240</v>
      </c>
      <c r="J572" s="197">
        <f>J573</f>
        <v>0</v>
      </c>
      <c r="K572" s="197">
        <f>K573</f>
        <v>0</v>
      </c>
    </row>
    <row r="573" spans="2:11" ht="12.75" customHeight="1">
      <c r="B573" s="204" t="s">
        <v>729</v>
      </c>
      <c r="C573" s="420"/>
      <c r="D573" s="349">
        <v>1300</v>
      </c>
      <c r="E573" s="349">
        <v>1301</v>
      </c>
      <c r="F573" s="349" t="s">
        <v>730</v>
      </c>
      <c r="G573" s="354"/>
      <c r="H573" s="354"/>
      <c r="I573" s="197">
        <f>I574</f>
        <v>240</v>
      </c>
      <c r="J573" s="197">
        <f>J574</f>
        <v>0</v>
      </c>
      <c r="K573" s="197">
        <f>K574</f>
        <v>0</v>
      </c>
    </row>
    <row r="574" spans="2:11" ht="12.75" customHeight="1">
      <c r="B574" s="204" t="s">
        <v>731</v>
      </c>
      <c r="C574" s="420"/>
      <c r="D574" s="349">
        <v>1300</v>
      </c>
      <c r="E574" s="349">
        <v>1301</v>
      </c>
      <c r="F574" s="349" t="s">
        <v>730</v>
      </c>
      <c r="G574" s="349">
        <v>700</v>
      </c>
      <c r="H574" s="354"/>
      <c r="I574" s="197">
        <f>I575</f>
        <v>240</v>
      </c>
      <c r="J574" s="197">
        <f>J575</f>
        <v>0</v>
      </c>
      <c r="K574" s="197">
        <f>K575</f>
        <v>0</v>
      </c>
    </row>
    <row r="575" spans="2:11" ht="14.25" customHeight="1">
      <c r="B575" s="204" t="s">
        <v>732</v>
      </c>
      <c r="C575" s="420"/>
      <c r="D575" s="349">
        <v>1300</v>
      </c>
      <c r="E575" s="349">
        <v>1301</v>
      </c>
      <c r="F575" s="349" t="s">
        <v>730</v>
      </c>
      <c r="G575" s="349">
        <v>730</v>
      </c>
      <c r="H575" s="354"/>
      <c r="I575" s="197">
        <f>I576</f>
        <v>240</v>
      </c>
      <c r="J575" s="197">
        <f>J576</f>
        <v>0</v>
      </c>
      <c r="K575" s="197">
        <f>K576</f>
        <v>0</v>
      </c>
    </row>
    <row r="576" spans="2:11" ht="12.75" customHeight="1">
      <c r="B576" s="204" t="s">
        <v>389</v>
      </c>
      <c r="C576" s="348"/>
      <c r="D576" s="349">
        <v>1300</v>
      </c>
      <c r="E576" s="349">
        <v>1301</v>
      </c>
      <c r="F576" s="349" t="s">
        <v>730</v>
      </c>
      <c r="G576" s="349">
        <v>730</v>
      </c>
      <c r="H576" s="349">
        <v>2</v>
      </c>
      <c r="I576" s="197">
        <v>240</v>
      </c>
      <c r="J576" s="197"/>
      <c r="K576" s="197"/>
    </row>
    <row r="577" spans="2:11" ht="26.25" customHeight="1">
      <c r="B577" s="343" t="s">
        <v>376</v>
      </c>
      <c r="C577" s="355"/>
      <c r="D577" s="217" t="s">
        <v>377</v>
      </c>
      <c r="E577" s="217"/>
      <c r="F577" s="217"/>
      <c r="G577" s="217"/>
      <c r="H577" s="217"/>
      <c r="I577" s="340">
        <f>I578+I584</f>
        <v>4479.3</v>
      </c>
      <c r="J577" s="340">
        <f>J578+J584</f>
        <v>3979.3</v>
      </c>
      <c r="K577" s="340">
        <f>K578+K584</f>
        <v>3979.3</v>
      </c>
    </row>
    <row r="578" spans="2:11" ht="27.75" customHeight="1">
      <c r="B578" s="194" t="s">
        <v>378</v>
      </c>
      <c r="C578" s="347"/>
      <c r="D578" s="195" t="s">
        <v>377</v>
      </c>
      <c r="E578" s="195" t="s">
        <v>379</v>
      </c>
      <c r="F578" s="196"/>
      <c r="G578" s="196"/>
      <c r="H578" s="196"/>
      <c r="I578" s="197">
        <f>I579</f>
        <v>3979.3</v>
      </c>
      <c r="J578" s="197">
        <f>J579</f>
        <v>3979.3</v>
      </c>
      <c r="K578" s="197">
        <f>K579</f>
        <v>3979.3</v>
      </c>
    </row>
    <row r="579" spans="2:11" ht="12.75" customHeight="1">
      <c r="B579" s="203" t="s">
        <v>393</v>
      </c>
      <c r="C579" s="420"/>
      <c r="D579" s="196" t="s">
        <v>377</v>
      </c>
      <c r="E579" s="196" t="s">
        <v>379</v>
      </c>
      <c r="F579" s="196" t="s">
        <v>394</v>
      </c>
      <c r="G579" s="196"/>
      <c r="H579" s="196"/>
      <c r="I579" s="197">
        <f>I580</f>
        <v>3979.3</v>
      </c>
      <c r="J579" s="197">
        <f>J580</f>
        <v>3979.3</v>
      </c>
      <c r="K579" s="197">
        <f>K580</f>
        <v>3979.3</v>
      </c>
    </row>
    <row r="580" spans="2:11" ht="26.25" customHeight="1">
      <c r="B580" s="219" t="s">
        <v>733</v>
      </c>
      <c r="C580" s="420"/>
      <c r="D580" s="196" t="s">
        <v>377</v>
      </c>
      <c r="E580" s="196" t="s">
        <v>379</v>
      </c>
      <c r="F580" s="392" t="s">
        <v>734</v>
      </c>
      <c r="G580" s="196"/>
      <c r="H580" s="196"/>
      <c r="I580" s="197">
        <f>I581</f>
        <v>3979.3</v>
      </c>
      <c r="J580" s="197">
        <f>J581</f>
        <v>3979.3</v>
      </c>
      <c r="K580" s="197">
        <f>K581</f>
        <v>3979.3</v>
      </c>
    </row>
    <row r="581" spans="2:11" ht="14.25" customHeight="1">
      <c r="B581" s="202" t="s">
        <v>477</v>
      </c>
      <c r="C581" s="420"/>
      <c r="D581" s="196" t="s">
        <v>377</v>
      </c>
      <c r="E581" s="196" t="s">
        <v>379</v>
      </c>
      <c r="F581" s="392" t="s">
        <v>734</v>
      </c>
      <c r="G581" s="196" t="s">
        <v>478</v>
      </c>
      <c r="H581" s="196"/>
      <c r="I581" s="197">
        <f>I582</f>
        <v>3979.3</v>
      </c>
      <c r="J581" s="197">
        <f>J582</f>
        <v>3979.3</v>
      </c>
      <c r="K581" s="197">
        <f>K582</f>
        <v>3979.3</v>
      </c>
    </row>
    <row r="582" spans="2:11" ht="12.75" customHeight="1">
      <c r="B582" s="202" t="s">
        <v>735</v>
      </c>
      <c r="C582" s="364"/>
      <c r="D582" s="196" t="s">
        <v>377</v>
      </c>
      <c r="E582" s="196" t="s">
        <v>379</v>
      </c>
      <c r="F582" s="392" t="s">
        <v>734</v>
      </c>
      <c r="G582" s="196" t="s">
        <v>736</v>
      </c>
      <c r="H582" s="196"/>
      <c r="I582" s="197">
        <f>I583</f>
        <v>3979.3</v>
      </c>
      <c r="J582" s="197">
        <f>J583</f>
        <v>3979.3</v>
      </c>
      <c r="K582" s="197">
        <f>K583</f>
        <v>3979.3</v>
      </c>
    </row>
    <row r="583" spans="2:11" ht="12.75" customHeight="1">
      <c r="B583" s="202" t="s">
        <v>390</v>
      </c>
      <c r="C583" s="348"/>
      <c r="D583" s="196" t="s">
        <v>377</v>
      </c>
      <c r="E583" s="196" t="s">
        <v>379</v>
      </c>
      <c r="F583" s="392" t="s">
        <v>734</v>
      </c>
      <c r="G583" s="196" t="s">
        <v>736</v>
      </c>
      <c r="H583" s="196">
        <v>3</v>
      </c>
      <c r="I583" s="197">
        <v>3979.3</v>
      </c>
      <c r="J583" s="197">
        <v>3979.3</v>
      </c>
      <c r="K583" s="197">
        <v>3979.3</v>
      </c>
    </row>
    <row r="584" spans="2:11" ht="12.75" customHeight="1">
      <c r="B584" s="356" t="s">
        <v>380</v>
      </c>
      <c r="C584" s="347"/>
      <c r="D584" s="195" t="s">
        <v>377</v>
      </c>
      <c r="E584" s="195" t="s">
        <v>381</v>
      </c>
      <c r="F584" s="196"/>
      <c r="G584" s="196"/>
      <c r="H584" s="196"/>
      <c r="I584" s="197">
        <f>I585</f>
        <v>500</v>
      </c>
      <c r="J584" s="197">
        <f>J585</f>
        <v>0</v>
      </c>
      <c r="K584" s="197">
        <f>K585</f>
        <v>0</v>
      </c>
    </row>
    <row r="585" spans="2:11" ht="12.75" customHeight="1">
      <c r="B585" s="203" t="s">
        <v>393</v>
      </c>
      <c r="C585" s="348"/>
      <c r="D585" s="196" t="s">
        <v>377</v>
      </c>
      <c r="E585" s="196" t="s">
        <v>381</v>
      </c>
      <c r="F585" s="196" t="s">
        <v>394</v>
      </c>
      <c r="G585" s="196"/>
      <c r="H585" s="196"/>
      <c r="I585" s="197">
        <f>I586</f>
        <v>500</v>
      </c>
      <c r="J585" s="197">
        <f>J586</f>
        <v>0</v>
      </c>
      <c r="K585" s="197">
        <f>K586</f>
        <v>0</v>
      </c>
    </row>
    <row r="586" spans="2:11" ht="27.75" customHeight="1">
      <c r="B586" s="198" t="s">
        <v>737</v>
      </c>
      <c r="C586" s="348"/>
      <c r="D586" s="196" t="s">
        <v>377</v>
      </c>
      <c r="E586" s="196" t="s">
        <v>381</v>
      </c>
      <c r="F586" s="392" t="s">
        <v>738</v>
      </c>
      <c r="G586" s="196"/>
      <c r="H586" s="196"/>
      <c r="I586" s="197">
        <f>I587</f>
        <v>500</v>
      </c>
      <c r="J586" s="197">
        <f>J587</f>
        <v>0</v>
      </c>
      <c r="K586" s="197">
        <f>K587</f>
        <v>0</v>
      </c>
    </row>
    <row r="587" spans="2:11" ht="12.75" customHeight="1">
      <c r="B587" s="202" t="s">
        <v>477</v>
      </c>
      <c r="C587" s="346"/>
      <c r="D587" s="196" t="s">
        <v>377</v>
      </c>
      <c r="E587" s="196" t="s">
        <v>381</v>
      </c>
      <c r="F587" s="392" t="s">
        <v>738</v>
      </c>
      <c r="G587" s="196" t="s">
        <v>478</v>
      </c>
      <c r="H587" s="196"/>
      <c r="I587" s="197">
        <f>I588</f>
        <v>500</v>
      </c>
      <c r="J587" s="197">
        <f>J588</f>
        <v>0</v>
      </c>
      <c r="K587" s="197">
        <f>K588</f>
        <v>0</v>
      </c>
    </row>
    <row r="588" spans="2:11" ht="14.25" customHeight="1">
      <c r="B588" s="202" t="s">
        <v>735</v>
      </c>
      <c r="C588" s="355"/>
      <c r="D588" s="196" t="s">
        <v>377</v>
      </c>
      <c r="E588" s="196" t="s">
        <v>381</v>
      </c>
      <c r="F588" s="392" t="s">
        <v>738</v>
      </c>
      <c r="G588" s="196" t="s">
        <v>736</v>
      </c>
      <c r="H588" s="196"/>
      <c r="I588" s="197">
        <f>I589</f>
        <v>500</v>
      </c>
      <c r="J588" s="197">
        <f>J589</f>
        <v>0</v>
      </c>
      <c r="K588" s="197">
        <f>K589</f>
        <v>0</v>
      </c>
    </row>
    <row r="589" spans="2:11" ht="12.75" customHeight="1">
      <c r="B589" s="202" t="s">
        <v>389</v>
      </c>
      <c r="C589" s="348"/>
      <c r="D589" s="196" t="s">
        <v>377</v>
      </c>
      <c r="E589" s="196" t="s">
        <v>381</v>
      </c>
      <c r="F589" s="392" t="s">
        <v>738</v>
      </c>
      <c r="G589" s="196" t="s">
        <v>736</v>
      </c>
      <c r="H589" s="196">
        <v>2</v>
      </c>
      <c r="I589" s="197">
        <v>500</v>
      </c>
      <c r="J589" s="197"/>
      <c r="K589" s="197"/>
    </row>
    <row r="590" spans="2:11" ht="12.75" customHeight="1">
      <c r="B590" s="421" t="s">
        <v>382</v>
      </c>
      <c r="C590" s="348"/>
      <c r="D590" s="419">
        <v>9900</v>
      </c>
      <c r="E590" s="419"/>
      <c r="F590" s="419"/>
      <c r="G590" s="419"/>
      <c r="H590" s="422"/>
      <c r="I590" s="423">
        <f aca="true" t="shared" si="6" ref="I590:I596">I591</f>
        <v>0</v>
      </c>
      <c r="J590" s="423">
        <f aca="true" t="shared" si="7" ref="J590:J596">J591</f>
        <v>3041.7</v>
      </c>
      <c r="K590" s="423">
        <f aca="true" t="shared" si="8" ref="K590:K596">K591</f>
        <v>5884.3</v>
      </c>
    </row>
    <row r="591" spans="2:11" ht="12.75" customHeight="1">
      <c r="B591" s="424" t="s">
        <v>389</v>
      </c>
      <c r="C591" s="348"/>
      <c r="D591" s="419"/>
      <c r="E591" s="419"/>
      <c r="F591" s="419"/>
      <c r="G591" s="419"/>
      <c r="H591" s="422">
        <v>2</v>
      </c>
      <c r="I591" s="425">
        <f t="shared" si="6"/>
        <v>0</v>
      </c>
      <c r="J591" s="425">
        <f t="shared" si="7"/>
        <v>3041.7</v>
      </c>
      <c r="K591" s="425">
        <f t="shared" si="8"/>
        <v>5884.3</v>
      </c>
    </row>
    <row r="592" spans="2:11" ht="12.75" customHeight="1">
      <c r="B592" s="426" t="s">
        <v>382</v>
      </c>
      <c r="C592" s="348"/>
      <c r="D592" s="349">
        <v>9900</v>
      </c>
      <c r="E592" s="349">
        <v>9999</v>
      </c>
      <c r="F592" s="349"/>
      <c r="G592" s="349"/>
      <c r="H592" s="422"/>
      <c r="I592" s="425">
        <f t="shared" si="6"/>
        <v>0</v>
      </c>
      <c r="J592" s="425">
        <f t="shared" si="7"/>
        <v>3041.7</v>
      </c>
      <c r="K592" s="425">
        <f t="shared" si="8"/>
        <v>5884.3</v>
      </c>
    </row>
    <row r="593" spans="2:11" ht="12.75" customHeight="1">
      <c r="B593" s="381" t="s">
        <v>393</v>
      </c>
      <c r="C593" s="348"/>
      <c r="D593" s="349">
        <v>9900</v>
      </c>
      <c r="E593" s="349">
        <v>9999</v>
      </c>
      <c r="F593" s="196" t="s">
        <v>394</v>
      </c>
      <c r="G593" s="349"/>
      <c r="H593" s="422"/>
      <c r="I593" s="425">
        <f t="shared" si="6"/>
        <v>0</v>
      </c>
      <c r="J593" s="425">
        <f t="shared" si="7"/>
        <v>3041.7</v>
      </c>
      <c r="K593" s="425">
        <f t="shared" si="8"/>
        <v>5884.3</v>
      </c>
    </row>
    <row r="594" spans="2:11" ht="12.75" customHeight="1">
      <c r="B594" s="426" t="s">
        <v>739</v>
      </c>
      <c r="C594" s="348"/>
      <c r="D594" s="349">
        <v>9900</v>
      </c>
      <c r="E594" s="349">
        <v>9999</v>
      </c>
      <c r="F594" s="196" t="s">
        <v>740</v>
      </c>
      <c r="G594" s="349"/>
      <c r="H594" s="422"/>
      <c r="I594" s="425">
        <f t="shared" si="6"/>
        <v>0</v>
      </c>
      <c r="J594" s="425">
        <f t="shared" si="7"/>
        <v>3041.7</v>
      </c>
      <c r="K594" s="425">
        <f t="shared" si="8"/>
        <v>5884.3</v>
      </c>
    </row>
    <row r="595" spans="2:11" ht="12.75" customHeight="1">
      <c r="B595" s="381" t="s">
        <v>409</v>
      </c>
      <c r="C595" s="348"/>
      <c r="D595" s="349">
        <v>9900</v>
      </c>
      <c r="E595" s="349">
        <v>9999</v>
      </c>
      <c r="F595" s="196" t="s">
        <v>740</v>
      </c>
      <c r="G595" s="349">
        <v>800</v>
      </c>
      <c r="H595" s="422"/>
      <c r="I595" s="425">
        <f t="shared" si="6"/>
        <v>0</v>
      </c>
      <c r="J595" s="425">
        <f t="shared" si="7"/>
        <v>3041.7</v>
      </c>
      <c r="K595" s="425">
        <f t="shared" si="8"/>
        <v>5884.3</v>
      </c>
    </row>
    <row r="596" spans="2:11" ht="12.75" customHeight="1">
      <c r="B596" s="381" t="s">
        <v>426</v>
      </c>
      <c r="C596" s="348"/>
      <c r="D596" s="349">
        <v>9900</v>
      </c>
      <c r="E596" s="349">
        <v>9999</v>
      </c>
      <c r="F596" s="196" t="s">
        <v>740</v>
      </c>
      <c r="G596" s="349">
        <v>870</v>
      </c>
      <c r="H596" s="422"/>
      <c r="I596" s="425">
        <f t="shared" si="6"/>
        <v>0</v>
      </c>
      <c r="J596" s="425">
        <f t="shared" si="7"/>
        <v>3041.7</v>
      </c>
      <c r="K596" s="425">
        <f t="shared" si="8"/>
        <v>5884.3</v>
      </c>
    </row>
    <row r="597" spans="2:11" ht="12.75" customHeight="1">
      <c r="B597" s="352" t="s">
        <v>389</v>
      </c>
      <c r="C597" s="348"/>
      <c r="D597" s="349">
        <v>9900</v>
      </c>
      <c r="E597" s="349">
        <v>9999</v>
      </c>
      <c r="F597" s="196" t="s">
        <v>740</v>
      </c>
      <c r="G597" s="349">
        <v>870</v>
      </c>
      <c r="H597" s="422">
        <v>2</v>
      </c>
      <c r="I597" s="425"/>
      <c r="J597" s="425">
        <v>3041.7</v>
      </c>
      <c r="K597" s="425">
        <v>5884.3</v>
      </c>
    </row>
    <row r="598" spans="2:12" ht="12.75" customHeight="1">
      <c r="B598" s="371" t="s">
        <v>760</v>
      </c>
      <c r="C598" s="427" t="s">
        <v>761</v>
      </c>
      <c r="D598" s="196"/>
      <c r="E598" s="196"/>
      <c r="F598" s="201"/>
      <c r="G598" s="217"/>
      <c r="H598" s="217"/>
      <c r="I598" s="340">
        <f>I604</f>
        <v>793.6</v>
      </c>
      <c r="J598" s="340">
        <f>J604</f>
        <v>742.4</v>
      </c>
      <c r="K598" s="340">
        <f>K604</f>
        <v>842.4</v>
      </c>
      <c r="L598" s="341"/>
    </row>
    <row r="599" spans="2:11" ht="12.75" customHeight="1" hidden="1">
      <c r="B599" s="203" t="s">
        <v>388</v>
      </c>
      <c r="C599" s="346"/>
      <c r="D599" s="196"/>
      <c r="E599" s="196"/>
      <c r="F599" s="201"/>
      <c r="G599" s="196"/>
      <c r="H599" s="196" t="s">
        <v>657</v>
      </c>
      <c r="I599" s="197"/>
      <c r="J599" s="197"/>
      <c r="K599" s="197"/>
    </row>
    <row r="600" spans="2:11" ht="12.75" customHeight="1">
      <c r="B600" s="203" t="s">
        <v>389</v>
      </c>
      <c r="C600" s="346"/>
      <c r="D600" s="196"/>
      <c r="E600" s="196"/>
      <c r="F600" s="201"/>
      <c r="G600" s="196"/>
      <c r="H600" s="196" t="s">
        <v>413</v>
      </c>
      <c r="I600" s="197">
        <f>I610+I613+I622+I625+I616</f>
        <v>793.6</v>
      </c>
      <c r="J600" s="197">
        <f>J610+J613+J622+J625</f>
        <v>742.4</v>
      </c>
      <c r="K600" s="197">
        <f>K610+K613+K622+K625</f>
        <v>842.4</v>
      </c>
    </row>
    <row r="601" spans="2:11" ht="12.75" customHeight="1" hidden="1">
      <c r="B601" s="203" t="s">
        <v>390</v>
      </c>
      <c r="C601" s="346"/>
      <c r="D601" s="196"/>
      <c r="E601" s="196"/>
      <c r="F601" s="201"/>
      <c r="G601" s="196"/>
      <c r="H601" s="196" t="s">
        <v>451</v>
      </c>
      <c r="I601" s="197"/>
      <c r="J601" s="197"/>
      <c r="K601" s="197"/>
    </row>
    <row r="602" spans="2:11" ht="12.75" customHeight="1" hidden="1">
      <c r="B602" s="203" t="s">
        <v>391</v>
      </c>
      <c r="C602" s="346"/>
      <c r="D602" s="196"/>
      <c r="E602" s="196"/>
      <c r="F602" s="201"/>
      <c r="G602" s="196"/>
      <c r="H602" s="196" t="s">
        <v>423</v>
      </c>
      <c r="I602" s="197"/>
      <c r="J602" s="197"/>
      <c r="K602" s="197"/>
    </row>
    <row r="603" spans="2:11" ht="12.75" customHeight="1" hidden="1">
      <c r="B603" s="203" t="s">
        <v>392</v>
      </c>
      <c r="C603" s="346"/>
      <c r="D603" s="196"/>
      <c r="E603" s="196"/>
      <c r="F603" s="201"/>
      <c r="G603" s="196"/>
      <c r="H603" s="196" t="s">
        <v>658</v>
      </c>
      <c r="I603" s="197"/>
      <c r="J603" s="197"/>
      <c r="K603" s="197"/>
    </row>
    <row r="604" spans="2:11" ht="12.75" customHeight="1">
      <c r="B604" s="342" t="s">
        <v>300</v>
      </c>
      <c r="C604" s="348"/>
      <c r="D604" s="217" t="s">
        <v>301</v>
      </c>
      <c r="E604" s="217"/>
      <c r="F604" s="290"/>
      <c r="G604" s="217"/>
      <c r="H604" s="217"/>
      <c r="I604" s="340">
        <f>I605+I617</f>
        <v>793.6</v>
      </c>
      <c r="J604" s="340">
        <f>J605+J617</f>
        <v>742.4</v>
      </c>
      <c r="K604" s="340">
        <f>K605+K617</f>
        <v>842.4</v>
      </c>
    </row>
    <row r="605" spans="2:11" ht="27.75" customHeight="1">
      <c r="B605" s="194" t="s">
        <v>304</v>
      </c>
      <c r="C605" s="348"/>
      <c r="D605" s="195" t="s">
        <v>301</v>
      </c>
      <c r="E605" s="195" t="s">
        <v>305</v>
      </c>
      <c r="F605" s="199"/>
      <c r="G605" s="196"/>
      <c r="H605" s="196"/>
      <c r="I605" s="197">
        <f>I606</f>
        <v>793.6</v>
      </c>
      <c r="J605" s="197">
        <f>J606</f>
        <v>742.4</v>
      </c>
      <c r="K605" s="197">
        <f>K606</f>
        <v>842.4</v>
      </c>
    </row>
    <row r="606" spans="2:11" ht="12.75" customHeight="1">
      <c r="B606" s="203" t="s">
        <v>393</v>
      </c>
      <c r="C606" s="348"/>
      <c r="D606" s="196" t="s">
        <v>301</v>
      </c>
      <c r="E606" s="196" t="s">
        <v>305</v>
      </c>
      <c r="F606" s="196" t="s">
        <v>394</v>
      </c>
      <c r="G606" s="196"/>
      <c r="H606" s="196"/>
      <c r="I606" s="197">
        <f>I607</f>
        <v>793.6</v>
      </c>
      <c r="J606" s="197">
        <f>J607</f>
        <v>742.4</v>
      </c>
      <c r="K606" s="197">
        <f>K607</f>
        <v>842.4</v>
      </c>
    </row>
    <row r="607" spans="2:11" ht="14.25" customHeight="1">
      <c r="B607" s="377" t="s">
        <v>403</v>
      </c>
      <c r="C607" s="348"/>
      <c r="D607" s="196" t="s">
        <v>301</v>
      </c>
      <c r="E607" s="196" t="s">
        <v>305</v>
      </c>
      <c r="F607" s="201" t="s">
        <v>404</v>
      </c>
      <c r="G607" s="196"/>
      <c r="H607" s="196"/>
      <c r="I607" s="197">
        <f>I608+I611+I614</f>
        <v>793.6</v>
      </c>
      <c r="J607" s="197">
        <f>J608+J611</f>
        <v>742.4</v>
      </c>
      <c r="K607" s="197">
        <f>K608+K611</f>
        <v>842.4</v>
      </c>
    </row>
    <row r="608" spans="2:11" ht="40.5" customHeight="1">
      <c r="B608" s="202" t="s">
        <v>397</v>
      </c>
      <c r="C608" s="345"/>
      <c r="D608" s="196" t="s">
        <v>301</v>
      </c>
      <c r="E608" s="196" t="s">
        <v>305</v>
      </c>
      <c r="F608" s="201" t="s">
        <v>404</v>
      </c>
      <c r="G608" s="196" t="s">
        <v>398</v>
      </c>
      <c r="H608" s="196"/>
      <c r="I608" s="197">
        <f>I609</f>
        <v>697.7</v>
      </c>
      <c r="J608" s="197">
        <f>J609</f>
        <v>692.4</v>
      </c>
      <c r="K608" s="197">
        <f>K609</f>
        <v>792.4</v>
      </c>
    </row>
    <row r="609" spans="2:11" ht="12.75" customHeight="1">
      <c r="B609" s="198" t="s">
        <v>399</v>
      </c>
      <c r="C609" s="345"/>
      <c r="D609" s="196" t="s">
        <v>301</v>
      </c>
      <c r="E609" s="196" t="s">
        <v>305</v>
      </c>
      <c r="F609" s="201" t="s">
        <v>404</v>
      </c>
      <c r="G609" s="196" t="s">
        <v>400</v>
      </c>
      <c r="H609" s="196"/>
      <c r="I609" s="197">
        <f>I610</f>
        <v>697.7</v>
      </c>
      <c r="J609" s="197">
        <f>J610</f>
        <v>692.4</v>
      </c>
      <c r="K609" s="197">
        <f>K610</f>
        <v>792.4</v>
      </c>
    </row>
    <row r="610" spans="2:11" ht="14.25" customHeight="1">
      <c r="B610" s="198" t="s">
        <v>389</v>
      </c>
      <c r="C610" s="348"/>
      <c r="D610" s="196" t="s">
        <v>301</v>
      </c>
      <c r="E610" s="196" t="s">
        <v>305</v>
      </c>
      <c r="F610" s="201" t="s">
        <v>404</v>
      </c>
      <c r="G610" s="196" t="s">
        <v>400</v>
      </c>
      <c r="H610" s="196">
        <v>2</v>
      </c>
      <c r="I610" s="197">
        <v>697.7</v>
      </c>
      <c r="J610" s="197">
        <v>692.4</v>
      </c>
      <c r="K610" s="197">
        <v>792.4</v>
      </c>
    </row>
    <row r="611" spans="2:11" ht="12.75" customHeight="1">
      <c r="B611" s="203" t="s">
        <v>405</v>
      </c>
      <c r="C611" s="345"/>
      <c r="D611" s="196" t="s">
        <v>301</v>
      </c>
      <c r="E611" s="196" t="s">
        <v>305</v>
      </c>
      <c r="F611" s="201" t="s">
        <v>404</v>
      </c>
      <c r="G611" s="196" t="s">
        <v>406</v>
      </c>
      <c r="H611" s="196"/>
      <c r="I611" s="197">
        <f>I612</f>
        <v>90.9</v>
      </c>
      <c r="J611" s="197">
        <f>J612</f>
        <v>50</v>
      </c>
      <c r="K611" s="197">
        <f>K612</f>
        <v>50</v>
      </c>
    </row>
    <row r="612" spans="2:11" ht="12.75" customHeight="1">
      <c r="B612" s="203" t="s">
        <v>407</v>
      </c>
      <c r="C612" s="354"/>
      <c r="D612" s="196" t="s">
        <v>301</v>
      </c>
      <c r="E612" s="196" t="s">
        <v>305</v>
      </c>
      <c r="F612" s="201" t="s">
        <v>404</v>
      </c>
      <c r="G612" s="196" t="s">
        <v>408</v>
      </c>
      <c r="H612" s="196"/>
      <c r="I612" s="197">
        <f>I613</f>
        <v>90.9</v>
      </c>
      <c r="J612" s="197">
        <f>J613</f>
        <v>50</v>
      </c>
      <c r="K612" s="197">
        <f>K613</f>
        <v>50</v>
      </c>
    </row>
    <row r="613" spans="2:11" ht="12.75" customHeight="1">
      <c r="B613" s="198" t="s">
        <v>389</v>
      </c>
      <c r="C613" s="354"/>
      <c r="D613" s="196" t="s">
        <v>301</v>
      </c>
      <c r="E613" s="196" t="s">
        <v>305</v>
      </c>
      <c r="F613" s="201" t="s">
        <v>404</v>
      </c>
      <c r="G613" s="196" t="s">
        <v>408</v>
      </c>
      <c r="H613" s="196">
        <v>2</v>
      </c>
      <c r="I613" s="197">
        <v>90.9</v>
      </c>
      <c r="J613" s="197">
        <v>50</v>
      </c>
      <c r="K613" s="197">
        <v>50</v>
      </c>
    </row>
    <row r="614" spans="2:11" ht="12.75" customHeight="1">
      <c r="B614" s="204" t="s">
        <v>409</v>
      </c>
      <c r="C614" s="354"/>
      <c r="D614" s="196" t="s">
        <v>301</v>
      </c>
      <c r="E614" s="196" t="s">
        <v>305</v>
      </c>
      <c r="F614" s="201" t="s">
        <v>404</v>
      </c>
      <c r="G614" s="196" t="s">
        <v>410</v>
      </c>
      <c r="H614" s="196"/>
      <c r="I614" s="197">
        <f>I615</f>
        <v>5</v>
      </c>
      <c r="J614" s="197"/>
      <c r="K614" s="197"/>
    </row>
    <row r="615" spans="2:11" ht="12.75" customHeight="1">
      <c r="B615" s="204" t="s">
        <v>411</v>
      </c>
      <c r="C615" s="354"/>
      <c r="D615" s="196" t="s">
        <v>301</v>
      </c>
      <c r="E615" s="196" t="s">
        <v>305</v>
      </c>
      <c r="F615" s="201" t="s">
        <v>404</v>
      </c>
      <c r="G615" s="196" t="s">
        <v>412</v>
      </c>
      <c r="H615" s="196"/>
      <c r="I615" s="197">
        <f>I616</f>
        <v>5</v>
      </c>
      <c r="J615" s="197"/>
      <c r="K615" s="197"/>
    </row>
    <row r="616" spans="2:11" ht="12.75" customHeight="1">
      <c r="B616" s="204" t="s">
        <v>389</v>
      </c>
      <c r="C616" s="354"/>
      <c r="D616" s="196" t="s">
        <v>301</v>
      </c>
      <c r="E616" s="196" t="s">
        <v>305</v>
      </c>
      <c r="F616" s="201" t="s">
        <v>404</v>
      </c>
      <c r="G616" s="196" t="s">
        <v>412</v>
      </c>
      <c r="H616" s="196" t="s">
        <v>413</v>
      </c>
      <c r="I616" s="197">
        <v>5</v>
      </c>
      <c r="J616" s="197"/>
      <c r="K616" s="197"/>
    </row>
    <row r="617" spans="2:11" ht="26.25" customHeight="1" hidden="1">
      <c r="B617" s="353" t="s">
        <v>310</v>
      </c>
      <c r="C617" s="354"/>
      <c r="D617" s="195" t="s">
        <v>301</v>
      </c>
      <c r="E617" s="195" t="s">
        <v>311</v>
      </c>
      <c r="F617" s="196"/>
      <c r="G617" s="196"/>
      <c r="H617" s="196"/>
      <c r="I617" s="197">
        <f>I618</f>
        <v>0</v>
      </c>
      <c r="J617" s="197">
        <f>J618</f>
        <v>0</v>
      </c>
      <c r="K617" s="197">
        <f>K618</f>
        <v>0</v>
      </c>
    </row>
    <row r="618" spans="2:11" ht="12.75" customHeight="1" hidden="1">
      <c r="B618" s="198" t="s">
        <v>393</v>
      </c>
      <c r="C618" s="354"/>
      <c r="D618" s="196" t="s">
        <v>301</v>
      </c>
      <c r="E618" s="196" t="s">
        <v>311</v>
      </c>
      <c r="F618" s="199" t="s">
        <v>394</v>
      </c>
      <c r="G618" s="196"/>
      <c r="H618" s="196"/>
      <c r="I618" s="197">
        <f>I619</f>
        <v>0</v>
      </c>
      <c r="J618" s="197">
        <f>J619</f>
        <v>0</v>
      </c>
      <c r="K618" s="197">
        <f>K619</f>
        <v>0</v>
      </c>
    </row>
    <row r="619" spans="2:11" ht="12.75" customHeight="1" hidden="1">
      <c r="B619" s="200" t="s">
        <v>419</v>
      </c>
      <c r="C619" s="354"/>
      <c r="D619" s="196" t="s">
        <v>301</v>
      </c>
      <c r="E619" s="196" t="s">
        <v>311</v>
      </c>
      <c r="F619" s="201" t="s">
        <v>404</v>
      </c>
      <c r="G619" s="196"/>
      <c r="H619" s="196"/>
      <c r="I619" s="197">
        <f>I620+I623</f>
        <v>0</v>
      </c>
      <c r="J619" s="197">
        <f>J620+J623</f>
        <v>0</v>
      </c>
      <c r="K619" s="197">
        <f>K620+K623</f>
        <v>0</v>
      </c>
    </row>
    <row r="620" spans="2:11" ht="40.5" customHeight="1" hidden="1">
      <c r="B620" s="198" t="s">
        <v>397</v>
      </c>
      <c r="C620" s="354"/>
      <c r="D620" s="196" t="s">
        <v>301</v>
      </c>
      <c r="E620" s="196" t="s">
        <v>311</v>
      </c>
      <c r="F620" s="201" t="s">
        <v>404</v>
      </c>
      <c r="G620" s="196" t="s">
        <v>398</v>
      </c>
      <c r="H620" s="196"/>
      <c r="I620" s="197">
        <f>I621</f>
        <v>0</v>
      </c>
      <c r="J620" s="197">
        <f>J621</f>
        <v>0</v>
      </c>
      <c r="K620" s="197">
        <f>K621</f>
        <v>0</v>
      </c>
    </row>
    <row r="621" spans="2:11" ht="14.25" customHeight="1" hidden="1">
      <c r="B621" s="198" t="s">
        <v>399</v>
      </c>
      <c r="C621" s="354"/>
      <c r="D621" s="196" t="s">
        <v>301</v>
      </c>
      <c r="E621" s="196" t="s">
        <v>311</v>
      </c>
      <c r="F621" s="201" t="s">
        <v>404</v>
      </c>
      <c r="G621" s="196" t="s">
        <v>400</v>
      </c>
      <c r="H621" s="196"/>
      <c r="I621" s="197">
        <f>I622</f>
        <v>0</v>
      </c>
      <c r="J621" s="197">
        <f>J622</f>
        <v>0</v>
      </c>
      <c r="K621" s="197">
        <f>K622</f>
        <v>0</v>
      </c>
    </row>
    <row r="622" spans="2:11" ht="12.75" customHeight="1" hidden="1">
      <c r="B622" s="198" t="s">
        <v>389</v>
      </c>
      <c r="C622" s="354"/>
      <c r="D622" s="196" t="s">
        <v>301</v>
      </c>
      <c r="E622" s="196" t="s">
        <v>311</v>
      </c>
      <c r="F622" s="201" t="s">
        <v>404</v>
      </c>
      <c r="G622" s="196" t="s">
        <v>400</v>
      </c>
      <c r="H622" s="196">
        <v>2</v>
      </c>
      <c r="I622" s="197"/>
      <c r="J622" s="197"/>
      <c r="K622" s="197"/>
    </row>
    <row r="623" spans="2:11" ht="12.75" customHeight="1" hidden="1">
      <c r="B623" s="203" t="s">
        <v>405</v>
      </c>
      <c r="C623" s="354"/>
      <c r="D623" s="196" t="s">
        <v>301</v>
      </c>
      <c r="E623" s="196" t="s">
        <v>311</v>
      </c>
      <c r="F623" s="201" t="s">
        <v>404</v>
      </c>
      <c r="G623" s="196" t="s">
        <v>406</v>
      </c>
      <c r="H623" s="196"/>
      <c r="I623" s="197">
        <f>I624</f>
        <v>0</v>
      </c>
      <c r="J623" s="197">
        <f>J624</f>
        <v>0</v>
      </c>
      <c r="K623" s="197">
        <f>K624</f>
        <v>0</v>
      </c>
    </row>
    <row r="624" spans="2:11" ht="12.75" customHeight="1" hidden="1">
      <c r="B624" s="203" t="s">
        <v>407</v>
      </c>
      <c r="C624" s="354"/>
      <c r="D624" s="196" t="s">
        <v>301</v>
      </c>
      <c r="E624" s="196" t="s">
        <v>311</v>
      </c>
      <c r="F624" s="201" t="s">
        <v>404</v>
      </c>
      <c r="G624" s="196" t="s">
        <v>408</v>
      </c>
      <c r="H624" s="196"/>
      <c r="I624" s="197">
        <f>I625</f>
        <v>0</v>
      </c>
      <c r="J624" s="197">
        <f>J625</f>
        <v>0</v>
      </c>
      <c r="K624" s="197">
        <f>K625</f>
        <v>0</v>
      </c>
    </row>
    <row r="625" spans="2:11" ht="12.75" customHeight="1" hidden="1">
      <c r="B625" s="198" t="s">
        <v>389</v>
      </c>
      <c r="C625" s="354"/>
      <c r="D625" s="196" t="s">
        <v>301</v>
      </c>
      <c r="E625" s="196" t="s">
        <v>311</v>
      </c>
      <c r="F625" s="201" t="s">
        <v>404</v>
      </c>
      <c r="G625" s="196" t="s">
        <v>408</v>
      </c>
      <c r="H625" s="196">
        <v>2</v>
      </c>
      <c r="I625" s="197"/>
      <c r="J625" s="197"/>
      <c r="K625" s="197"/>
    </row>
    <row r="626" spans="1:66" s="431" customFormat="1" ht="12.75" customHeight="1">
      <c r="A626" s="428"/>
      <c r="B626" s="342" t="s">
        <v>762</v>
      </c>
      <c r="C626" s="429">
        <v>904</v>
      </c>
      <c r="D626" s="217"/>
      <c r="E626" s="217"/>
      <c r="F626" s="290"/>
      <c r="G626" s="217"/>
      <c r="H626" s="217"/>
      <c r="I626" s="340">
        <f>I627</f>
        <v>1342.7</v>
      </c>
      <c r="J626" s="340">
        <f>J627</f>
        <v>1348.2</v>
      </c>
      <c r="K626" s="340">
        <f>K627</f>
        <v>1448.2</v>
      </c>
      <c r="L626" s="341"/>
      <c r="M626" s="320"/>
      <c r="N626" s="320"/>
      <c r="O626" s="320"/>
      <c r="P626" s="321"/>
      <c r="Q626" s="321"/>
      <c r="R626" s="321"/>
      <c r="S626" s="321"/>
      <c r="T626" s="321"/>
      <c r="U626" s="321"/>
      <c r="V626" s="321"/>
      <c r="W626" s="321"/>
      <c r="X626" s="321"/>
      <c r="Y626" s="321"/>
      <c r="Z626" s="321"/>
      <c r="AA626" s="321"/>
      <c r="AB626" s="321"/>
      <c r="AC626" s="321"/>
      <c r="AD626" s="321"/>
      <c r="AE626" s="321"/>
      <c r="AF626" s="430"/>
      <c r="AG626" s="430"/>
      <c r="AH626" s="430"/>
      <c r="AI626" s="430"/>
      <c r="AJ626" s="430"/>
      <c r="AK626" s="430"/>
      <c r="AL626" s="430"/>
      <c r="AM626" s="430"/>
      <c r="AN626" s="430"/>
      <c r="AO626" s="430"/>
      <c r="AP626" s="430"/>
      <c r="AQ626" s="430"/>
      <c r="AR626" s="430"/>
      <c r="AS626" s="430"/>
      <c r="AT626" s="430"/>
      <c r="AU626" s="430"/>
      <c r="AV626" s="430"/>
      <c r="AW626" s="430"/>
      <c r="AX626" s="430"/>
      <c r="AY626" s="430"/>
      <c r="AZ626" s="430"/>
      <c r="BA626" s="430"/>
      <c r="BB626" s="430"/>
      <c r="BC626" s="430"/>
      <c r="BD626" s="430"/>
      <c r="BE626" s="430"/>
      <c r="BF626" s="430"/>
      <c r="BG626" s="430"/>
      <c r="BH626" s="430"/>
      <c r="BI626" s="430"/>
      <c r="BJ626" s="430"/>
      <c r="BK626" s="430"/>
      <c r="BL626" s="430"/>
      <c r="BM626" s="430"/>
      <c r="BN626" s="430"/>
    </row>
    <row r="627" spans="1:66" s="431" customFormat="1" ht="12.75" customHeight="1">
      <c r="A627" s="428"/>
      <c r="B627" s="342" t="s">
        <v>300</v>
      </c>
      <c r="C627" s="346"/>
      <c r="D627" s="217" t="s">
        <v>301</v>
      </c>
      <c r="E627" s="217"/>
      <c r="F627" s="290"/>
      <c r="G627" s="217"/>
      <c r="H627" s="217"/>
      <c r="I627" s="340">
        <f>I628</f>
        <v>1342.7</v>
      </c>
      <c r="J627" s="340">
        <f>J628</f>
        <v>1348.2</v>
      </c>
      <c r="K627" s="340">
        <f>K628</f>
        <v>1448.2</v>
      </c>
      <c r="L627" s="320"/>
      <c r="M627" s="320"/>
      <c r="N627" s="320"/>
      <c r="O627" s="320"/>
      <c r="P627" s="321"/>
      <c r="Q627" s="321"/>
      <c r="R627" s="321"/>
      <c r="S627" s="321"/>
      <c r="T627" s="321"/>
      <c r="U627" s="321"/>
      <c r="V627" s="321"/>
      <c r="W627" s="321"/>
      <c r="X627" s="321"/>
      <c r="Y627" s="321"/>
      <c r="Z627" s="321"/>
      <c r="AA627" s="321"/>
      <c r="AB627" s="321"/>
      <c r="AC627" s="321"/>
      <c r="AD627" s="321"/>
      <c r="AE627" s="321"/>
      <c r="AF627" s="430"/>
      <c r="AG627" s="430"/>
      <c r="AH627" s="430"/>
      <c r="AI627" s="430"/>
      <c r="AJ627" s="430"/>
      <c r="AK627" s="430"/>
      <c r="AL627" s="430"/>
      <c r="AM627" s="430"/>
      <c r="AN627" s="430"/>
      <c r="AO627" s="430"/>
      <c r="AP627" s="430"/>
      <c r="AQ627" s="430"/>
      <c r="AR627" s="430"/>
      <c r="AS627" s="430"/>
      <c r="AT627" s="430"/>
      <c r="AU627" s="430"/>
      <c r="AV627" s="430"/>
      <c r="AW627" s="430"/>
      <c r="AX627" s="430"/>
      <c r="AY627" s="430"/>
      <c r="AZ627" s="430"/>
      <c r="BA627" s="430"/>
      <c r="BB627" s="430"/>
      <c r="BC627" s="430"/>
      <c r="BD627" s="430"/>
      <c r="BE627" s="430"/>
      <c r="BF627" s="430"/>
      <c r="BG627" s="430"/>
      <c r="BH627" s="430"/>
      <c r="BI627" s="430"/>
      <c r="BJ627" s="430"/>
      <c r="BK627" s="430"/>
      <c r="BL627" s="430"/>
      <c r="BM627" s="430"/>
      <c r="BN627" s="430"/>
    </row>
    <row r="628" spans="2:11" ht="12.75" customHeight="1">
      <c r="B628" s="203" t="s">
        <v>389</v>
      </c>
      <c r="C628" s="354"/>
      <c r="D628" s="196"/>
      <c r="E628" s="196"/>
      <c r="F628" s="201"/>
      <c r="G628" s="196"/>
      <c r="H628" s="196" t="s">
        <v>413</v>
      </c>
      <c r="I628" s="197">
        <f>I635+I638+I641</f>
        <v>1342.7</v>
      </c>
      <c r="J628" s="197">
        <f>J635+J638+J641</f>
        <v>1348.2</v>
      </c>
      <c r="K628" s="197">
        <f>K635+K638+K641</f>
        <v>1448.2</v>
      </c>
    </row>
    <row r="629" spans="2:11" ht="12.75" customHeight="1">
      <c r="B629" s="203" t="s">
        <v>390</v>
      </c>
      <c r="C629" s="354"/>
      <c r="D629" s="196"/>
      <c r="E629" s="196"/>
      <c r="F629" s="201"/>
      <c r="G629" s="196"/>
      <c r="H629" s="196" t="s">
        <v>451</v>
      </c>
      <c r="I629" s="197"/>
      <c r="J629" s="197"/>
      <c r="K629" s="197"/>
    </row>
    <row r="630" spans="2:11" ht="28.5" customHeight="1">
      <c r="B630" s="194" t="s">
        <v>310</v>
      </c>
      <c r="C630" s="354"/>
      <c r="D630" s="195" t="s">
        <v>301</v>
      </c>
      <c r="E630" s="195" t="s">
        <v>311</v>
      </c>
      <c r="F630" s="196"/>
      <c r="G630" s="196"/>
      <c r="H630" s="196"/>
      <c r="I630" s="197">
        <f>I631</f>
        <v>1339.7</v>
      </c>
      <c r="J630" s="197">
        <f>J631</f>
        <v>1348.2</v>
      </c>
      <c r="K630" s="197">
        <f>K631</f>
        <v>1448.2</v>
      </c>
    </row>
    <row r="631" spans="2:11" ht="12.75" customHeight="1">
      <c r="B631" s="198" t="s">
        <v>393</v>
      </c>
      <c r="C631" s="354"/>
      <c r="D631" s="196" t="s">
        <v>301</v>
      </c>
      <c r="E631" s="196" t="s">
        <v>311</v>
      </c>
      <c r="F631" s="199" t="s">
        <v>394</v>
      </c>
      <c r="G631" s="196"/>
      <c r="H631" s="196"/>
      <c r="I631" s="197">
        <f>I632</f>
        <v>1339.7</v>
      </c>
      <c r="J631" s="197">
        <f>J632</f>
        <v>1348.2</v>
      </c>
      <c r="K631" s="197">
        <f>K632</f>
        <v>1448.2</v>
      </c>
    </row>
    <row r="632" spans="2:11" ht="12.75" customHeight="1">
      <c r="B632" s="200" t="s">
        <v>419</v>
      </c>
      <c r="C632" s="354"/>
      <c r="D632" s="196" t="s">
        <v>301</v>
      </c>
      <c r="E632" s="196" t="s">
        <v>311</v>
      </c>
      <c r="F632" s="201" t="s">
        <v>404</v>
      </c>
      <c r="G632" s="196"/>
      <c r="H632" s="196"/>
      <c r="I632" s="197">
        <f>I635+I638</f>
        <v>1339.7</v>
      </c>
      <c r="J632" s="197">
        <f>J635+J638</f>
        <v>1348.2</v>
      </c>
      <c r="K632" s="197">
        <f>K635+K638</f>
        <v>1448.2</v>
      </c>
    </row>
    <row r="633" spans="2:11" ht="41.25" customHeight="1">
      <c r="B633" s="202" t="s">
        <v>397</v>
      </c>
      <c r="C633" s="354"/>
      <c r="D633" s="196" t="s">
        <v>301</v>
      </c>
      <c r="E633" s="196" t="s">
        <v>311</v>
      </c>
      <c r="F633" s="201" t="s">
        <v>404</v>
      </c>
      <c r="G633" s="196" t="s">
        <v>398</v>
      </c>
      <c r="H633" s="196"/>
      <c r="I633" s="197">
        <f>I634</f>
        <v>1319.7</v>
      </c>
      <c r="J633" s="197">
        <f>J634</f>
        <v>1328.2</v>
      </c>
      <c r="K633" s="197">
        <f>K634</f>
        <v>1428.2</v>
      </c>
    </row>
    <row r="634" spans="2:11" ht="12.75" customHeight="1">
      <c r="B634" s="198" t="s">
        <v>399</v>
      </c>
      <c r="C634" s="354"/>
      <c r="D634" s="196" t="s">
        <v>301</v>
      </c>
      <c r="E634" s="196" t="s">
        <v>311</v>
      </c>
      <c r="F634" s="201" t="s">
        <v>404</v>
      </c>
      <c r="G634" s="196" t="s">
        <v>400</v>
      </c>
      <c r="H634" s="196"/>
      <c r="I634" s="197">
        <f>I635</f>
        <v>1319.7</v>
      </c>
      <c r="J634" s="197">
        <f>J635</f>
        <v>1328.2</v>
      </c>
      <c r="K634" s="197">
        <f>K635</f>
        <v>1428.2</v>
      </c>
    </row>
    <row r="635" spans="2:11" ht="12.75" customHeight="1">
      <c r="B635" s="198" t="s">
        <v>389</v>
      </c>
      <c r="C635" s="354"/>
      <c r="D635" s="196" t="s">
        <v>301</v>
      </c>
      <c r="E635" s="196" t="s">
        <v>311</v>
      </c>
      <c r="F635" s="201" t="s">
        <v>404</v>
      </c>
      <c r="G635" s="196" t="s">
        <v>400</v>
      </c>
      <c r="H635" s="196">
        <v>2</v>
      </c>
      <c r="I635" s="197">
        <v>1319.7</v>
      </c>
      <c r="J635" s="197">
        <v>1328.2</v>
      </c>
      <c r="K635" s="197">
        <v>1428.2</v>
      </c>
    </row>
    <row r="636" spans="2:11" ht="12.75" customHeight="1">
      <c r="B636" s="203" t="s">
        <v>405</v>
      </c>
      <c r="C636" s="354"/>
      <c r="D636" s="196" t="s">
        <v>301</v>
      </c>
      <c r="E636" s="196" t="s">
        <v>311</v>
      </c>
      <c r="F636" s="201" t="s">
        <v>404</v>
      </c>
      <c r="G636" s="196" t="s">
        <v>406</v>
      </c>
      <c r="H636" s="196"/>
      <c r="I636" s="197">
        <f>I637</f>
        <v>20</v>
      </c>
      <c r="J636" s="197">
        <f>J637</f>
        <v>20</v>
      </c>
      <c r="K636" s="197">
        <f>K637</f>
        <v>20</v>
      </c>
    </row>
    <row r="637" spans="2:11" ht="12.75" customHeight="1">
      <c r="B637" s="203" t="s">
        <v>407</v>
      </c>
      <c r="C637" s="354"/>
      <c r="D637" s="196" t="s">
        <v>301</v>
      </c>
      <c r="E637" s="196" t="s">
        <v>311</v>
      </c>
      <c r="F637" s="201" t="s">
        <v>404</v>
      </c>
      <c r="G637" s="196" t="s">
        <v>408</v>
      </c>
      <c r="H637" s="196"/>
      <c r="I637" s="197">
        <f>I638</f>
        <v>20</v>
      </c>
      <c r="J637" s="197">
        <f>J638</f>
        <v>20</v>
      </c>
      <c r="K637" s="197">
        <f>K638</f>
        <v>20</v>
      </c>
    </row>
    <row r="638" spans="2:11" ht="12.75" customHeight="1">
      <c r="B638" s="198" t="s">
        <v>389</v>
      </c>
      <c r="C638" s="354"/>
      <c r="D638" s="196" t="s">
        <v>301</v>
      </c>
      <c r="E638" s="196" t="s">
        <v>311</v>
      </c>
      <c r="F638" s="201" t="s">
        <v>404</v>
      </c>
      <c r="G638" s="196" t="s">
        <v>408</v>
      </c>
      <c r="H638" s="196">
        <v>2</v>
      </c>
      <c r="I638" s="197">
        <v>20</v>
      </c>
      <c r="J638" s="197">
        <v>20</v>
      </c>
      <c r="K638" s="197">
        <v>20</v>
      </c>
    </row>
    <row r="639" spans="2:11" ht="12.75" customHeight="1">
      <c r="B639" s="204" t="s">
        <v>409</v>
      </c>
      <c r="C639" s="354"/>
      <c r="D639" s="196" t="s">
        <v>301</v>
      </c>
      <c r="E639" s="196" t="s">
        <v>311</v>
      </c>
      <c r="F639" s="201" t="s">
        <v>404</v>
      </c>
      <c r="G639" s="196" t="s">
        <v>410</v>
      </c>
      <c r="H639" s="196"/>
      <c r="I639" s="197">
        <f>I640</f>
        <v>3</v>
      </c>
      <c r="J639" s="197">
        <f>J640</f>
        <v>0</v>
      </c>
      <c r="K639" s="197">
        <f>K640</f>
        <v>0</v>
      </c>
    </row>
    <row r="640" spans="2:11" ht="12.75" customHeight="1">
      <c r="B640" s="204" t="s">
        <v>411</v>
      </c>
      <c r="C640" s="354"/>
      <c r="D640" s="196" t="s">
        <v>301</v>
      </c>
      <c r="E640" s="196" t="s">
        <v>311</v>
      </c>
      <c r="F640" s="201" t="s">
        <v>404</v>
      </c>
      <c r="G640" s="196" t="s">
        <v>412</v>
      </c>
      <c r="H640" s="196"/>
      <c r="I640" s="197">
        <f>I641</f>
        <v>3</v>
      </c>
      <c r="J640" s="197">
        <f>J641</f>
        <v>0</v>
      </c>
      <c r="K640" s="197">
        <f>K641</f>
        <v>0</v>
      </c>
    </row>
    <row r="641" spans="2:11" ht="12.75" customHeight="1">
      <c r="B641" s="204" t="s">
        <v>389</v>
      </c>
      <c r="C641" s="354"/>
      <c r="D641" s="196" t="s">
        <v>301</v>
      </c>
      <c r="E641" s="196" t="s">
        <v>311</v>
      </c>
      <c r="F641" s="201" t="s">
        <v>404</v>
      </c>
      <c r="G641" s="196" t="s">
        <v>412</v>
      </c>
      <c r="H641" s="196" t="s">
        <v>413</v>
      </c>
      <c r="I641" s="197">
        <v>3</v>
      </c>
      <c r="J641" s="197"/>
      <c r="K641" s="197"/>
    </row>
    <row r="642" spans="2:12" ht="27.75" customHeight="1">
      <c r="B642" s="289" t="s">
        <v>763</v>
      </c>
      <c r="C642" s="429">
        <v>905</v>
      </c>
      <c r="D642" s="217"/>
      <c r="E642" s="217"/>
      <c r="F642" s="376"/>
      <c r="G642" s="217"/>
      <c r="H642" s="217"/>
      <c r="I642" s="340">
        <f>I648+I667+I737+I655</f>
        <v>6395.9</v>
      </c>
      <c r="J642" s="340">
        <f>J648+J667+J737+J655</f>
        <v>2643.6</v>
      </c>
      <c r="K642" s="340">
        <f>K648+K667+K737+K655</f>
        <v>2843.6</v>
      </c>
      <c r="L642" s="341"/>
    </row>
    <row r="643" spans="2:11" ht="15.75" customHeight="1" hidden="1">
      <c r="B643" s="203" t="s">
        <v>388</v>
      </c>
      <c r="C643" s="429"/>
      <c r="D643" s="196"/>
      <c r="E643" s="196"/>
      <c r="F643" s="372"/>
      <c r="G643" s="196"/>
      <c r="H643" s="196" t="s">
        <v>657</v>
      </c>
      <c r="I643" s="197"/>
      <c r="J643" s="197"/>
      <c r="K643" s="197"/>
    </row>
    <row r="644" spans="2:11" ht="14.25" customHeight="1">
      <c r="B644" s="203" t="s">
        <v>389</v>
      </c>
      <c r="C644" s="429"/>
      <c r="D644" s="196"/>
      <c r="E644" s="196"/>
      <c r="F644" s="372"/>
      <c r="G644" s="196"/>
      <c r="H644" s="196" t="s">
        <v>413</v>
      </c>
      <c r="I644" s="197">
        <f>I654+I679+I683+I687+I691+I707+I726+I729+I732+I696+I743+I673+I666+I711+I702+I715+I720</f>
        <v>6065.7</v>
      </c>
      <c r="J644" s="197">
        <f>J654+J679+J683+J687+J691+J707+J726+J729+J732</f>
        <v>2313.4</v>
      </c>
      <c r="K644" s="197">
        <f>K654+K679+K683+K687+K691+K707+K726+K729+K732</f>
        <v>2513.4</v>
      </c>
    </row>
    <row r="645" spans="2:11" ht="14.25" customHeight="1">
      <c r="B645" s="203" t="s">
        <v>390</v>
      </c>
      <c r="C645" s="429"/>
      <c r="D645" s="196"/>
      <c r="E645" s="196"/>
      <c r="F645" s="372"/>
      <c r="G645" s="196"/>
      <c r="H645" s="196" t="s">
        <v>451</v>
      </c>
      <c r="I645" s="197">
        <f>I736+I744+I660</f>
        <v>330.2</v>
      </c>
      <c r="J645" s="197">
        <f>J736+J744+J660</f>
        <v>330.2</v>
      </c>
      <c r="K645" s="197">
        <f>K736+K744+K660</f>
        <v>330.2</v>
      </c>
    </row>
    <row r="646" spans="2:11" ht="14.25" customHeight="1" hidden="1">
      <c r="B646" s="203" t="s">
        <v>391</v>
      </c>
      <c r="C646" s="429"/>
      <c r="D646" s="196"/>
      <c r="E646" s="196"/>
      <c r="F646" s="372"/>
      <c r="G646" s="196"/>
      <c r="H646" s="196" t="s">
        <v>423</v>
      </c>
      <c r="I646" s="197"/>
      <c r="J646" s="197"/>
      <c r="K646" s="197"/>
    </row>
    <row r="647" spans="2:11" ht="14.25" customHeight="1" hidden="1">
      <c r="B647" s="203" t="s">
        <v>392</v>
      </c>
      <c r="C647" s="429"/>
      <c r="D647" s="196"/>
      <c r="E647" s="196"/>
      <c r="F647" s="372"/>
      <c r="G647" s="196"/>
      <c r="H647" s="196" t="s">
        <v>658</v>
      </c>
      <c r="I647" s="197"/>
      <c r="J647" s="197"/>
      <c r="K647" s="197"/>
    </row>
    <row r="648" spans="2:11" ht="14.25" customHeight="1" hidden="1">
      <c r="B648" s="342" t="s">
        <v>300</v>
      </c>
      <c r="C648" s="354"/>
      <c r="D648" s="217" t="s">
        <v>301</v>
      </c>
      <c r="E648" s="217"/>
      <c r="F648" s="376"/>
      <c r="G648" s="217"/>
      <c r="H648" s="217"/>
      <c r="I648" s="340">
        <f aca="true" t="shared" si="9" ref="I648:I653">I649</f>
        <v>0</v>
      </c>
      <c r="J648" s="340">
        <f aca="true" t="shared" si="10" ref="J648:J653">J649</f>
        <v>0</v>
      </c>
      <c r="K648" s="340">
        <f aca="true" t="shared" si="11" ref="K648:K653">K649</f>
        <v>0</v>
      </c>
    </row>
    <row r="649" spans="2:11" ht="12.75" customHeight="1" hidden="1">
      <c r="B649" s="353" t="s">
        <v>314</v>
      </c>
      <c r="C649" s="354"/>
      <c r="D649" s="195" t="s">
        <v>301</v>
      </c>
      <c r="E649" s="195" t="s">
        <v>315</v>
      </c>
      <c r="F649" s="362"/>
      <c r="G649" s="196"/>
      <c r="H649" s="196"/>
      <c r="I649" s="197">
        <f t="shared" si="9"/>
        <v>0</v>
      </c>
      <c r="J649" s="197">
        <f t="shared" si="10"/>
        <v>0</v>
      </c>
      <c r="K649" s="197">
        <f t="shared" si="11"/>
        <v>0</v>
      </c>
    </row>
    <row r="650" spans="2:11" ht="12.75" customHeight="1" hidden="1">
      <c r="B650" s="198" t="s">
        <v>393</v>
      </c>
      <c r="C650" s="354"/>
      <c r="D650" s="196" t="s">
        <v>301</v>
      </c>
      <c r="E650" s="196" t="s">
        <v>315</v>
      </c>
      <c r="F650" s="362" t="s">
        <v>394</v>
      </c>
      <c r="G650" s="196"/>
      <c r="H650" s="196"/>
      <c r="I650" s="197">
        <f t="shared" si="9"/>
        <v>0</v>
      </c>
      <c r="J650" s="197">
        <f t="shared" si="10"/>
        <v>0</v>
      </c>
      <c r="K650" s="197">
        <f t="shared" si="11"/>
        <v>0</v>
      </c>
    </row>
    <row r="651" spans="2:11" ht="27.75" customHeight="1" hidden="1">
      <c r="B651" s="198" t="s">
        <v>460</v>
      </c>
      <c r="C651" s="354"/>
      <c r="D651" s="196" t="s">
        <v>301</v>
      </c>
      <c r="E651" s="196" t="s">
        <v>315</v>
      </c>
      <c r="F651" s="201" t="s">
        <v>461</v>
      </c>
      <c r="G651" s="238"/>
      <c r="H651" s="238"/>
      <c r="I651" s="197">
        <f t="shared" si="9"/>
        <v>0</v>
      </c>
      <c r="J651" s="197">
        <f t="shared" si="10"/>
        <v>0</v>
      </c>
      <c r="K651" s="197">
        <f t="shared" si="11"/>
        <v>0</v>
      </c>
    </row>
    <row r="652" spans="2:11" ht="12.75" customHeight="1" hidden="1">
      <c r="B652" s="203" t="s">
        <v>405</v>
      </c>
      <c r="C652" s="354"/>
      <c r="D652" s="196" t="s">
        <v>301</v>
      </c>
      <c r="E652" s="196" t="s">
        <v>315</v>
      </c>
      <c r="F652" s="201" t="s">
        <v>461</v>
      </c>
      <c r="G652" s="238">
        <v>200</v>
      </c>
      <c r="H652" s="238"/>
      <c r="I652" s="197">
        <f t="shared" si="9"/>
        <v>0</v>
      </c>
      <c r="J652" s="197">
        <f t="shared" si="10"/>
        <v>0</v>
      </c>
      <c r="K652" s="197">
        <f t="shared" si="11"/>
        <v>0</v>
      </c>
    </row>
    <row r="653" spans="2:11" ht="14.25" customHeight="1" hidden="1">
      <c r="B653" s="203" t="s">
        <v>407</v>
      </c>
      <c r="C653" s="354"/>
      <c r="D653" s="196" t="s">
        <v>301</v>
      </c>
      <c r="E653" s="196" t="s">
        <v>315</v>
      </c>
      <c r="F653" s="201" t="s">
        <v>461</v>
      </c>
      <c r="G653" s="238">
        <v>240</v>
      </c>
      <c r="H653" s="238"/>
      <c r="I653" s="197">
        <f t="shared" si="9"/>
        <v>0</v>
      </c>
      <c r="J653" s="197">
        <f t="shared" si="10"/>
        <v>0</v>
      </c>
      <c r="K653" s="197">
        <f t="shared" si="11"/>
        <v>0</v>
      </c>
    </row>
    <row r="654" spans="2:11" ht="12.75" customHeight="1" hidden="1">
      <c r="B654" s="198" t="s">
        <v>389</v>
      </c>
      <c r="C654" s="348"/>
      <c r="D654" s="196" t="s">
        <v>301</v>
      </c>
      <c r="E654" s="196" t="s">
        <v>315</v>
      </c>
      <c r="F654" s="201" t="s">
        <v>461</v>
      </c>
      <c r="G654" s="238">
        <v>240</v>
      </c>
      <c r="H654" s="196" t="s">
        <v>413</v>
      </c>
      <c r="I654" s="197"/>
      <c r="J654" s="197"/>
      <c r="K654" s="197"/>
    </row>
    <row r="655" spans="2:11" ht="12.75" customHeight="1">
      <c r="B655" s="342" t="s">
        <v>320</v>
      </c>
      <c r="C655" s="348"/>
      <c r="D655" s="217" t="s">
        <v>321</v>
      </c>
      <c r="E655" s="196"/>
      <c r="F655" s="201"/>
      <c r="G655" s="238"/>
      <c r="H655" s="196"/>
      <c r="I655" s="340">
        <f>I661+I657</f>
        <v>330.2</v>
      </c>
      <c r="J655" s="340">
        <f>J661+J657</f>
        <v>330.2</v>
      </c>
      <c r="K655" s="340">
        <f>K661+K657</f>
        <v>330.2</v>
      </c>
    </row>
    <row r="656" spans="2:11" ht="14.25">
      <c r="B656" s="432" t="s">
        <v>482</v>
      </c>
      <c r="C656" s="347"/>
      <c r="D656" s="195" t="s">
        <v>321</v>
      </c>
      <c r="E656" s="195" t="s">
        <v>323</v>
      </c>
      <c r="F656" s="235" t="s">
        <v>483</v>
      </c>
      <c r="G656" s="236"/>
      <c r="H656" s="195"/>
      <c r="I656" s="237">
        <f>I657</f>
        <v>330.2</v>
      </c>
      <c r="J656" s="237">
        <f>J657</f>
        <v>330.2</v>
      </c>
      <c r="K656" s="237">
        <f>K657</f>
        <v>330.2</v>
      </c>
    </row>
    <row r="657" spans="2:11" ht="12.75" customHeight="1">
      <c r="B657" s="198" t="s">
        <v>484</v>
      </c>
      <c r="C657" s="348"/>
      <c r="D657" s="196" t="s">
        <v>321</v>
      </c>
      <c r="E657" s="196" t="s">
        <v>323</v>
      </c>
      <c r="F657" s="201" t="s">
        <v>483</v>
      </c>
      <c r="G657" s="238"/>
      <c r="H657" s="196"/>
      <c r="I657" s="197">
        <f>I658</f>
        <v>330.2</v>
      </c>
      <c r="J657" s="197">
        <f>J658</f>
        <v>330.2</v>
      </c>
      <c r="K657" s="197">
        <f>K658</f>
        <v>330.2</v>
      </c>
    </row>
    <row r="658" spans="2:11" ht="12.75" customHeight="1">
      <c r="B658" s="203" t="s">
        <v>405</v>
      </c>
      <c r="C658" s="348"/>
      <c r="D658" s="196" t="s">
        <v>321</v>
      </c>
      <c r="E658" s="196" t="s">
        <v>323</v>
      </c>
      <c r="F658" s="201" t="s">
        <v>483</v>
      </c>
      <c r="G658" s="238">
        <v>200</v>
      </c>
      <c r="H658" s="196"/>
      <c r="I658" s="197">
        <f>I659</f>
        <v>330.2</v>
      </c>
      <c r="J658" s="197">
        <f>J659</f>
        <v>330.2</v>
      </c>
      <c r="K658" s="197">
        <f>K659</f>
        <v>330.2</v>
      </c>
    </row>
    <row r="659" spans="2:11" ht="12.75" customHeight="1">
      <c r="B659" s="203" t="s">
        <v>407</v>
      </c>
      <c r="C659" s="348"/>
      <c r="D659" s="196" t="s">
        <v>321</v>
      </c>
      <c r="E659" s="196" t="s">
        <v>323</v>
      </c>
      <c r="F659" s="201" t="s">
        <v>483</v>
      </c>
      <c r="G659" s="238">
        <v>240</v>
      </c>
      <c r="H659" s="196"/>
      <c r="I659" s="197">
        <f>I660</f>
        <v>330.2</v>
      </c>
      <c r="J659" s="197">
        <f>J660</f>
        <v>330.2</v>
      </c>
      <c r="K659" s="197">
        <f>K660</f>
        <v>330.2</v>
      </c>
    </row>
    <row r="660" spans="2:11" ht="12.75" customHeight="1">
      <c r="B660" s="198" t="s">
        <v>389</v>
      </c>
      <c r="C660" s="348"/>
      <c r="D660" s="196" t="s">
        <v>321</v>
      </c>
      <c r="E660" s="196" t="s">
        <v>323</v>
      </c>
      <c r="F660" s="201" t="s">
        <v>483</v>
      </c>
      <c r="G660" s="238">
        <v>240</v>
      </c>
      <c r="H660" s="196" t="s">
        <v>451</v>
      </c>
      <c r="I660" s="197">
        <v>330.2</v>
      </c>
      <c r="J660" s="197">
        <v>330.2</v>
      </c>
      <c r="K660" s="197">
        <v>330.2</v>
      </c>
    </row>
    <row r="661" spans="2:11" ht="12.75" customHeight="1" hidden="1">
      <c r="B661" s="356" t="s">
        <v>326</v>
      </c>
      <c r="C661" s="348"/>
      <c r="D661" s="195" t="s">
        <v>321</v>
      </c>
      <c r="E661" s="195" t="s">
        <v>327</v>
      </c>
      <c r="F661" s="201"/>
      <c r="G661" s="238"/>
      <c r="H661" s="196"/>
      <c r="I661" s="237">
        <f>I662</f>
        <v>0</v>
      </c>
      <c r="J661" s="237">
        <f>J662</f>
        <v>0</v>
      </c>
      <c r="K661" s="237">
        <f>K662</f>
        <v>0</v>
      </c>
    </row>
    <row r="662" spans="2:11" ht="27.75" customHeight="1" hidden="1">
      <c r="B662" s="357" t="s">
        <v>486</v>
      </c>
      <c r="C662" s="348"/>
      <c r="D662" s="196" t="s">
        <v>321</v>
      </c>
      <c r="E662" s="196" t="s">
        <v>327</v>
      </c>
      <c r="F662" s="433" t="s">
        <v>487</v>
      </c>
      <c r="G662" s="238"/>
      <c r="H662" s="196"/>
      <c r="I662" s="197">
        <f>I663</f>
        <v>0</v>
      </c>
      <c r="J662" s="197">
        <f>J663</f>
        <v>0</v>
      </c>
      <c r="K662" s="197">
        <f>K663</f>
        <v>0</v>
      </c>
    </row>
    <row r="663" spans="2:11" ht="12.75" customHeight="1" hidden="1">
      <c r="B663" s="434" t="s">
        <v>500</v>
      </c>
      <c r="C663" s="348"/>
      <c r="D663" s="196" t="s">
        <v>321</v>
      </c>
      <c r="E663" s="196" t="s">
        <v>327</v>
      </c>
      <c r="F663" s="433" t="s">
        <v>501</v>
      </c>
      <c r="G663" s="238"/>
      <c r="H663" s="196"/>
      <c r="I663" s="197">
        <f>I664</f>
        <v>0</v>
      </c>
      <c r="J663" s="197">
        <f>J664</f>
        <v>0</v>
      </c>
      <c r="K663" s="197">
        <f>K664</f>
        <v>0</v>
      </c>
    </row>
    <row r="664" spans="2:11" ht="12.75" customHeight="1" hidden="1">
      <c r="B664" s="203" t="s">
        <v>405</v>
      </c>
      <c r="C664" s="348"/>
      <c r="D664" s="196" t="s">
        <v>321</v>
      </c>
      <c r="E664" s="196" t="s">
        <v>327</v>
      </c>
      <c r="F664" s="433" t="s">
        <v>501</v>
      </c>
      <c r="G664" s="238">
        <v>200</v>
      </c>
      <c r="H664" s="238"/>
      <c r="I664" s="197">
        <f>I665</f>
        <v>0</v>
      </c>
      <c r="J664" s="197">
        <f>J665</f>
        <v>0</v>
      </c>
      <c r="K664" s="197">
        <f>K665</f>
        <v>0</v>
      </c>
    </row>
    <row r="665" spans="2:11" ht="12.75" customHeight="1" hidden="1">
      <c r="B665" s="203" t="s">
        <v>407</v>
      </c>
      <c r="C665" s="348"/>
      <c r="D665" s="196" t="s">
        <v>321</v>
      </c>
      <c r="E665" s="196" t="s">
        <v>327</v>
      </c>
      <c r="F665" s="433" t="s">
        <v>501</v>
      </c>
      <c r="G665" s="238">
        <v>240</v>
      </c>
      <c r="H665" s="238"/>
      <c r="I665" s="197">
        <f>I666</f>
        <v>0</v>
      </c>
      <c r="J665" s="197">
        <f>J666</f>
        <v>0</v>
      </c>
      <c r="K665" s="197">
        <f>K666</f>
        <v>0</v>
      </c>
    </row>
    <row r="666" spans="2:11" ht="12.75" customHeight="1" hidden="1">
      <c r="B666" s="198" t="s">
        <v>389</v>
      </c>
      <c r="C666" s="348"/>
      <c r="D666" s="196" t="s">
        <v>321</v>
      </c>
      <c r="E666" s="196" t="s">
        <v>327</v>
      </c>
      <c r="F666" s="433" t="s">
        <v>501</v>
      </c>
      <c r="G666" s="238">
        <v>240</v>
      </c>
      <c r="H666" s="196" t="s">
        <v>413</v>
      </c>
      <c r="I666" s="197"/>
      <c r="J666" s="197"/>
      <c r="K666" s="197"/>
    </row>
    <row r="667" spans="2:11" ht="14.25" customHeight="1">
      <c r="B667" s="342" t="s">
        <v>328</v>
      </c>
      <c r="C667" s="346"/>
      <c r="D667" s="217" t="s">
        <v>329</v>
      </c>
      <c r="E667" s="196"/>
      <c r="F667" s="196"/>
      <c r="G667" s="196"/>
      <c r="H667" s="238"/>
      <c r="I667" s="197">
        <f>I674+I697+I721+I668</f>
        <v>6065.7</v>
      </c>
      <c r="J667" s="197">
        <f>J674+J697+J721+J711</f>
        <v>2313.4</v>
      </c>
      <c r="K667" s="197">
        <f>K674+K697+K721</f>
        <v>2513.4</v>
      </c>
    </row>
    <row r="668" spans="2:11" ht="14.25" customHeight="1">
      <c r="B668" s="194" t="s">
        <v>330</v>
      </c>
      <c r="C668" s="346"/>
      <c r="D668" s="195" t="s">
        <v>329</v>
      </c>
      <c r="E668" s="195" t="s">
        <v>331</v>
      </c>
      <c r="F668" s="195"/>
      <c r="G668" s="195"/>
      <c r="H668" s="236"/>
      <c r="I668" s="237">
        <f>I669</f>
        <v>85</v>
      </c>
      <c r="J668" s="237">
        <f>J669</f>
        <v>0</v>
      </c>
      <c r="K668" s="237">
        <f>K669</f>
        <v>0</v>
      </c>
    </row>
    <row r="669" spans="2:11" ht="14.25" customHeight="1">
      <c r="B669" s="202" t="s">
        <v>393</v>
      </c>
      <c r="C669" s="346"/>
      <c r="D669" s="196" t="s">
        <v>329</v>
      </c>
      <c r="E669" s="196" t="s">
        <v>331</v>
      </c>
      <c r="F669" s="362" t="s">
        <v>394</v>
      </c>
      <c r="G669" s="196"/>
      <c r="H669" s="238"/>
      <c r="I669" s="197">
        <f>I670</f>
        <v>85</v>
      </c>
      <c r="J669" s="197">
        <f>J670</f>
        <v>0</v>
      </c>
      <c r="K669" s="197">
        <f>K670</f>
        <v>0</v>
      </c>
    </row>
    <row r="670" spans="2:11" ht="27.75" customHeight="1">
      <c r="B670" s="219" t="s">
        <v>504</v>
      </c>
      <c r="C670" s="346"/>
      <c r="D670" s="196" t="s">
        <v>329</v>
      </c>
      <c r="E670" s="196" t="s">
        <v>331</v>
      </c>
      <c r="F670" s="201" t="s">
        <v>505</v>
      </c>
      <c r="G670" s="196"/>
      <c r="H670" s="238"/>
      <c r="I670" s="197">
        <f>I671</f>
        <v>85</v>
      </c>
      <c r="J670" s="197">
        <f>J671</f>
        <v>0</v>
      </c>
      <c r="K670" s="197">
        <f>K671</f>
        <v>0</v>
      </c>
    </row>
    <row r="671" spans="2:11" ht="14.25" customHeight="1">
      <c r="B671" s="202" t="s">
        <v>405</v>
      </c>
      <c r="C671" s="346"/>
      <c r="D671" s="196" t="s">
        <v>329</v>
      </c>
      <c r="E671" s="196" t="s">
        <v>331</v>
      </c>
      <c r="F671" s="201" t="s">
        <v>505</v>
      </c>
      <c r="G671" s="238">
        <v>200</v>
      </c>
      <c r="H671" s="238"/>
      <c r="I671" s="197">
        <f>I672</f>
        <v>85</v>
      </c>
      <c r="J671" s="197">
        <f>J672</f>
        <v>0</v>
      </c>
      <c r="K671" s="197">
        <f>K672</f>
        <v>0</v>
      </c>
    </row>
    <row r="672" spans="2:11" ht="14.25" customHeight="1">
      <c r="B672" s="202" t="s">
        <v>407</v>
      </c>
      <c r="C672" s="346"/>
      <c r="D672" s="196" t="s">
        <v>329</v>
      </c>
      <c r="E672" s="196" t="s">
        <v>331</v>
      </c>
      <c r="F672" s="201" t="s">
        <v>505</v>
      </c>
      <c r="G672" s="238">
        <v>240</v>
      </c>
      <c r="H672" s="238"/>
      <c r="I672" s="197">
        <f>I673</f>
        <v>85</v>
      </c>
      <c r="J672" s="197">
        <f>J673</f>
        <v>0</v>
      </c>
      <c r="K672" s="197">
        <f>K673</f>
        <v>0</v>
      </c>
    </row>
    <row r="673" spans="2:11" ht="14.25" customHeight="1">
      <c r="B673" s="202" t="s">
        <v>389</v>
      </c>
      <c r="C673" s="346"/>
      <c r="D673" s="196" t="s">
        <v>329</v>
      </c>
      <c r="E673" s="196" t="s">
        <v>331</v>
      </c>
      <c r="F673" s="201" t="s">
        <v>505</v>
      </c>
      <c r="G673" s="238">
        <v>240</v>
      </c>
      <c r="H673" s="238">
        <v>2</v>
      </c>
      <c r="I673" s="197">
        <v>85</v>
      </c>
      <c r="J673" s="197"/>
      <c r="K673" s="197"/>
    </row>
    <row r="674" spans="2:11" ht="14.25" customHeight="1" hidden="1">
      <c r="B674" s="360" t="s">
        <v>332</v>
      </c>
      <c r="C674" s="355"/>
      <c r="D674" s="195" t="s">
        <v>329</v>
      </c>
      <c r="E674" s="195" t="s">
        <v>333</v>
      </c>
      <c r="F674" s="196"/>
      <c r="G674" s="196"/>
      <c r="H674" s="196"/>
      <c r="I674" s="197">
        <f>I675+I692</f>
        <v>0</v>
      </c>
      <c r="J674" s="197">
        <f>J675</f>
        <v>0</v>
      </c>
      <c r="K674" s="197">
        <f>K675</f>
        <v>0</v>
      </c>
    </row>
    <row r="675" spans="2:11" ht="26.25" customHeight="1" hidden="1">
      <c r="B675" s="337" t="s">
        <v>523</v>
      </c>
      <c r="C675" s="348"/>
      <c r="D675" s="196" t="s">
        <v>329</v>
      </c>
      <c r="E675" s="196" t="s">
        <v>333</v>
      </c>
      <c r="F675" s="201" t="s">
        <v>524</v>
      </c>
      <c r="G675" s="196"/>
      <c r="H675" s="196"/>
      <c r="I675" s="197">
        <f>I676+I680+I684+I688</f>
        <v>0</v>
      </c>
      <c r="J675" s="197">
        <f>J676+J680+J684+J688</f>
        <v>0</v>
      </c>
      <c r="K675" s="197">
        <f>K676+K680+K684+K688</f>
        <v>0</v>
      </c>
    </row>
    <row r="676" spans="2:11" ht="14.25" customHeight="1" hidden="1">
      <c r="B676" s="375" t="s">
        <v>525</v>
      </c>
      <c r="C676" s="348"/>
      <c r="D676" s="196" t="s">
        <v>329</v>
      </c>
      <c r="E676" s="196" t="s">
        <v>333</v>
      </c>
      <c r="F676" s="201" t="s">
        <v>526</v>
      </c>
      <c r="G676" s="196"/>
      <c r="H676" s="196"/>
      <c r="I676" s="197">
        <f>I677</f>
        <v>0</v>
      </c>
      <c r="J676" s="197">
        <f>J677</f>
        <v>0</v>
      </c>
      <c r="K676" s="197">
        <f>K677</f>
        <v>0</v>
      </c>
    </row>
    <row r="677" spans="2:11" ht="14.25" customHeight="1" hidden="1">
      <c r="B677" s="203" t="s">
        <v>405</v>
      </c>
      <c r="C677" s="348"/>
      <c r="D677" s="196" t="s">
        <v>329</v>
      </c>
      <c r="E677" s="196" t="s">
        <v>333</v>
      </c>
      <c r="F677" s="201" t="s">
        <v>526</v>
      </c>
      <c r="G677" s="196" t="s">
        <v>406</v>
      </c>
      <c r="H677" s="393"/>
      <c r="I677" s="197">
        <f>I678</f>
        <v>0</v>
      </c>
      <c r="J677" s="197">
        <f>J678</f>
        <v>0</v>
      </c>
      <c r="K677" s="197">
        <f>K678</f>
        <v>0</v>
      </c>
    </row>
    <row r="678" spans="2:11" ht="12.75" customHeight="1" hidden="1">
      <c r="B678" s="203" t="s">
        <v>407</v>
      </c>
      <c r="C678" s="348"/>
      <c r="D678" s="196" t="s">
        <v>329</v>
      </c>
      <c r="E678" s="196" t="s">
        <v>333</v>
      </c>
      <c r="F678" s="201" t="s">
        <v>526</v>
      </c>
      <c r="G678" s="196" t="s">
        <v>408</v>
      </c>
      <c r="H678" s="196"/>
      <c r="I678" s="197">
        <f>I679</f>
        <v>0</v>
      </c>
      <c r="J678" s="197">
        <f>J679</f>
        <v>0</v>
      </c>
      <c r="K678" s="197">
        <f>K679</f>
        <v>0</v>
      </c>
    </row>
    <row r="679" spans="2:11" ht="12.75" customHeight="1" hidden="1">
      <c r="B679" s="198" t="s">
        <v>389</v>
      </c>
      <c r="C679" s="348"/>
      <c r="D679" s="196" t="s">
        <v>329</v>
      </c>
      <c r="E679" s="196" t="s">
        <v>333</v>
      </c>
      <c r="F679" s="201" t="s">
        <v>526</v>
      </c>
      <c r="G679" s="196" t="s">
        <v>408</v>
      </c>
      <c r="H679" s="196">
        <v>2</v>
      </c>
      <c r="I679" s="197"/>
      <c r="J679" s="197"/>
      <c r="K679" s="197"/>
    </row>
    <row r="680" spans="2:11" ht="14.25" customHeight="1" hidden="1">
      <c r="B680" s="375" t="s">
        <v>527</v>
      </c>
      <c r="C680" s="345"/>
      <c r="D680" s="196" t="s">
        <v>329</v>
      </c>
      <c r="E680" s="196" t="s">
        <v>333</v>
      </c>
      <c r="F680" s="201" t="s">
        <v>528</v>
      </c>
      <c r="G680" s="196"/>
      <c r="H680" s="196"/>
      <c r="I680" s="197">
        <f>I681</f>
        <v>0</v>
      </c>
      <c r="J680" s="197">
        <f>J681</f>
        <v>0</v>
      </c>
      <c r="K680" s="197">
        <f>K681</f>
        <v>0</v>
      </c>
    </row>
    <row r="681" spans="2:11" ht="14.25" customHeight="1" hidden="1">
      <c r="B681" s="203" t="s">
        <v>405</v>
      </c>
      <c r="C681" s="345"/>
      <c r="D681" s="196" t="s">
        <v>329</v>
      </c>
      <c r="E681" s="196" t="s">
        <v>333</v>
      </c>
      <c r="F681" s="201" t="s">
        <v>528</v>
      </c>
      <c r="G681" s="196" t="s">
        <v>406</v>
      </c>
      <c r="H681" s="196"/>
      <c r="I681" s="197">
        <f>I682</f>
        <v>0</v>
      </c>
      <c r="J681" s="197">
        <f>J682</f>
        <v>0</v>
      </c>
      <c r="K681" s="197">
        <f>K682</f>
        <v>0</v>
      </c>
    </row>
    <row r="682" spans="2:11" ht="14.25" customHeight="1" hidden="1">
      <c r="B682" s="203" t="s">
        <v>407</v>
      </c>
      <c r="C682" s="348"/>
      <c r="D682" s="196" t="s">
        <v>329</v>
      </c>
      <c r="E682" s="196" t="s">
        <v>333</v>
      </c>
      <c r="F682" s="201" t="s">
        <v>528</v>
      </c>
      <c r="G682" s="196" t="s">
        <v>408</v>
      </c>
      <c r="H682" s="196"/>
      <c r="I682" s="197">
        <f>I683</f>
        <v>0</v>
      </c>
      <c r="J682" s="197">
        <f>J683</f>
        <v>0</v>
      </c>
      <c r="K682" s="197">
        <f>K683</f>
        <v>0</v>
      </c>
    </row>
    <row r="683" spans="2:11" ht="12.75" customHeight="1" hidden="1">
      <c r="B683" s="198" t="s">
        <v>389</v>
      </c>
      <c r="C683" s="345"/>
      <c r="D683" s="196" t="s">
        <v>329</v>
      </c>
      <c r="E683" s="196" t="s">
        <v>333</v>
      </c>
      <c r="F683" s="201" t="s">
        <v>528</v>
      </c>
      <c r="G683" s="196" t="s">
        <v>408</v>
      </c>
      <c r="H683" s="196" t="s">
        <v>413</v>
      </c>
      <c r="I683" s="197"/>
      <c r="J683" s="197"/>
      <c r="K683" s="197"/>
    </row>
    <row r="684" spans="2:11" ht="12.75" customHeight="1" hidden="1">
      <c r="B684" s="375" t="s">
        <v>529</v>
      </c>
      <c r="C684" s="345"/>
      <c r="D684" s="196" t="s">
        <v>329</v>
      </c>
      <c r="E684" s="196" t="s">
        <v>333</v>
      </c>
      <c r="F684" s="201" t="s">
        <v>530</v>
      </c>
      <c r="G684" s="196"/>
      <c r="H684" s="196"/>
      <c r="I684" s="197">
        <f>I685</f>
        <v>0</v>
      </c>
      <c r="J684" s="197">
        <f>J685</f>
        <v>0</v>
      </c>
      <c r="K684" s="197">
        <f>K685</f>
        <v>0</v>
      </c>
    </row>
    <row r="685" spans="2:11" ht="12.75" customHeight="1" hidden="1">
      <c r="B685" s="203" t="s">
        <v>405</v>
      </c>
      <c r="C685" s="345"/>
      <c r="D685" s="196" t="s">
        <v>329</v>
      </c>
      <c r="E685" s="196" t="s">
        <v>333</v>
      </c>
      <c r="F685" s="201" t="s">
        <v>530</v>
      </c>
      <c r="G685" s="196" t="s">
        <v>406</v>
      </c>
      <c r="H685" s="196"/>
      <c r="I685" s="197">
        <f>I686</f>
        <v>0</v>
      </c>
      <c r="J685" s="197">
        <f>J686</f>
        <v>0</v>
      </c>
      <c r="K685" s="197">
        <f>K686</f>
        <v>0</v>
      </c>
    </row>
    <row r="686" spans="2:11" ht="14.25" customHeight="1" hidden="1">
      <c r="B686" s="203" t="s">
        <v>407</v>
      </c>
      <c r="C686" s="345"/>
      <c r="D686" s="196" t="s">
        <v>329</v>
      </c>
      <c r="E686" s="196" t="s">
        <v>333</v>
      </c>
      <c r="F686" s="201" t="s">
        <v>530</v>
      </c>
      <c r="G686" s="196" t="s">
        <v>408</v>
      </c>
      <c r="H686" s="196"/>
      <c r="I686" s="197">
        <f>I687</f>
        <v>0</v>
      </c>
      <c r="J686" s="197">
        <f>J687</f>
        <v>0</v>
      </c>
      <c r="K686" s="197">
        <f>K687</f>
        <v>0</v>
      </c>
    </row>
    <row r="687" spans="2:11" ht="14.25" customHeight="1" hidden="1">
      <c r="B687" s="198" t="s">
        <v>389</v>
      </c>
      <c r="C687" s="345"/>
      <c r="D687" s="196" t="s">
        <v>329</v>
      </c>
      <c r="E687" s="196" t="s">
        <v>333</v>
      </c>
      <c r="F687" s="201" t="s">
        <v>530</v>
      </c>
      <c r="G687" s="196" t="s">
        <v>408</v>
      </c>
      <c r="H687" s="196" t="s">
        <v>413</v>
      </c>
      <c r="I687" s="197"/>
      <c r="J687" s="197"/>
      <c r="K687" s="197"/>
    </row>
    <row r="688" spans="2:11" ht="12.75" customHeight="1" hidden="1">
      <c r="B688" s="375" t="s">
        <v>531</v>
      </c>
      <c r="C688" s="348"/>
      <c r="D688" s="196" t="s">
        <v>329</v>
      </c>
      <c r="E688" s="196" t="s">
        <v>333</v>
      </c>
      <c r="F688" s="201" t="s">
        <v>532</v>
      </c>
      <c r="G688" s="196"/>
      <c r="H688" s="196"/>
      <c r="I688" s="197">
        <f>I689</f>
        <v>0</v>
      </c>
      <c r="J688" s="197">
        <f>J689</f>
        <v>0</v>
      </c>
      <c r="K688" s="197">
        <f>K689</f>
        <v>0</v>
      </c>
    </row>
    <row r="689" spans="2:11" ht="12.75" customHeight="1" hidden="1">
      <c r="B689" s="203" t="s">
        <v>405</v>
      </c>
      <c r="C689" s="348"/>
      <c r="D689" s="196" t="s">
        <v>329</v>
      </c>
      <c r="E689" s="196" t="s">
        <v>333</v>
      </c>
      <c r="F689" s="201" t="s">
        <v>532</v>
      </c>
      <c r="G689" s="196" t="s">
        <v>406</v>
      </c>
      <c r="H689" s="196"/>
      <c r="I689" s="197">
        <f>I690</f>
        <v>0</v>
      </c>
      <c r="J689" s="197">
        <f>J690</f>
        <v>0</v>
      </c>
      <c r="K689" s="197">
        <f>K690</f>
        <v>0</v>
      </c>
    </row>
    <row r="690" spans="2:11" ht="12.75" customHeight="1" hidden="1">
      <c r="B690" s="203" t="s">
        <v>407</v>
      </c>
      <c r="C690" s="348"/>
      <c r="D690" s="196" t="s">
        <v>329</v>
      </c>
      <c r="E690" s="196" t="s">
        <v>333</v>
      </c>
      <c r="F690" s="201" t="s">
        <v>532</v>
      </c>
      <c r="G690" s="196" t="s">
        <v>408</v>
      </c>
      <c r="H690" s="196"/>
      <c r="I690" s="197">
        <f>I691</f>
        <v>0</v>
      </c>
      <c r="J690" s="197">
        <f>J691</f>
        <v>0</v>
      </c>
      <c r="K690" s="197">
        <f>K691</f>
        <v>0</v>
      </c>
    </row>
    <row r="691" spans="2:11" ht="12.75" customHeight="1" hidden="1">
      <c r="B691" s="198" t="s">
        <v>389</v>
      </c>
      <c r="C691" s="355"/>
      <c r="D691" s="196" t="s">
        <v>329</v>
      </c>
      <c r="E691" s="196" t="s">
        <v>333</v>
      </c>
      <c r="F691" s="201" t="s">
        <v>532</v>
      </c>
      <c r="G691" s="196" t="s">
        <v>408</v>
      </c>
      <c r="H691" s="196" t="s">
        <v>413</v>
      </c>
      <c r="I691" s="197"/>
      <c r="J691" s="197"/>
      <c r="K691" s="197"/>
    </row>
    <row r="692" spans="2:11" ht="12.75" customHeight="1" hidden="1">
      <c r="B692" s="377" t="s">
        <v>393</v>
      </c>
      <c r="C692" s="348"/>
      <c r="D692" s="196" t="s">
        <v>329</v>
      </c>
      <c r="E692" s="196" t="s">
        <v>333</v>
      </c>
      <c r="F692" s="362" t="s">
        <v>394</v>
      </c>
      <c r="G692" s="196"/>
      <c r="H692" s="196"/>
      <c r="I692" s="197">
        <f>I693</f>
        <v>0</v>
      </c>
      <c r="J692" s="197">
        <f>J693</f>
        <v>0</v>
      </c>
      <c r="K692" s="197">
        <f>K693</f>
        <v>0</v>
      </c>
    </row>
    <row r="693" spans="2:11" ht="27.75" customHeight="1" hidden="1">
      <c r="B693" s="377" t="s">
        <v>460</v>
      </c>
      <c r="C693" s="348"/>
      <c r="D693" s="196" t="s">
        <v>329</v>
      </c>
      <c r="E693" s="196" t="s">
        <v>333</v>
      </c>
      <c r="F693" s="362" t="s">
        <v>461</v>
      </c>
      <c r="G693" s="196"/>
      <c r="H693" s="196"/>
      <c r="I693" s="197">
        <f>I694</f>
        <v>0</v>
      </c>
      <c r="J693" s="197">
        <f>J694</f>
        <v>0</v>
      </c>
      <c r="K693" s="197">
        <f>K694</f>
        <v>0</v>
      </c>
    </row>
    <row r="694" spans="2:11" ht="12.75" customHeight="1" hidden="1">
      <c r="B694" s="203" t="s">
        <v>405</v>
      </c>
      <c r="C694" s="348"/>
      <c r="D694" s="196" t="s">
        <v>329</v>
      </c>
      <c r="E694" s="196" t="s">
        <v>333</v>
      </c>
      <c r="F694" s="362" t="s">
        <v>461</v>
      </c>
      <c r="G694" s="196" t="s">
        <v>406</v>
      </c>
      <c r="H694" s="196"/>
      <c r="I694" s="197">
        <f>I695</f>
        <v>0</v>
      </c>
      <c r="J694" s="197">
        <f>J695</f>
        <v>0</v>
      </c>
      <c r="K694" s="197">
        <f>K695</f>
        <v>0</v>
      </c>
    </row>
    <row r="695" spans="2:11" ht="12.75" customHeight="1" hidden="1">
      <c r="B695" s="203" t="s">
        <v>407</v>
      </c>
      <c r="C695" s="348"/>
      <c r="D695" s="196" t="s">
        <v>329</v>
      </c>
      <c r="E695" s="196" t="s">
        <v>333</v>
      </c>
      <c r="F695" s="362" t="s">
        <v>461</v>
      </c>
      <c r="G695" s="196" t="s">
        <v>408</v>
      </c>
      <c r="H695" s="196"/>
      <c r="I695" s="197">
        <f>I696</f>
        <v>0</v>
      </c>
      <c r="J695" s="197">
        <f>J696</f>
        <v>0</v>
      </c>
      <c r="K695" s="197">
        <f>K696</f>
        <v>0</v>
      </c>
    </row>
    <row r="696" spans="2:11" ht="12.75" customHeight="1" hidden="1">
      <c r="B696" s="198" t="s">
        <v>389</v>
      </c>
      <c r="C696" s="348"/>
      <c r="D696" s="196" t="s">
        <v>329</v>
      </c>
      <c r="E696" s="196" t="s">
        <v>333</v>
      </c>
      <c r="F696" s="362" t="s">
        <v>461</v>
      </c>
      <c r="G696" s="196" t="s">
        <v>408</v>
      </c>
      <c r="H696" s="196" t="s">
        <v>413</v>
      </c>
      <c r="I696" s="197"/>
      <c r="J696" s="197"/>
      <c r="K696" s="197"/>
    </row>
    <row r="697" spans="2:11" ht="14.25" customHeight="1">
      <c r="B697" s="398" t="s">
        <v>334</v>
      </c>
      <c r="C697" s="348"/>
      <c r="D697" s="195" t="s">
        <v>329</v>
      </c>
      <c r="E697" s="195" t="s">
        <v>335</v>
      </c>
      <c r="F697" s="362"/>
      <c r="G697" s="196"/>
      <c r="H697" s="196"/>
      <c r="I697" s="435">
        <f>I712+I708+I704+I698+I716</f>
        <v>3494.9</v>
      </c>
      <c r="J697" s="435">
        <f>J703+J698</f>
        <v>0</v>
      </c>
      <c r="K697" s="435">
        <f>K703+K698</f>
        <v>0</v>
      </c>
    </row>
    <row r="698" spans="2:11" ht="29.25" customHeight="1" hidden="1">
      <c r="B698" s="436" t="s">
        <v>564</v>
      </c>
      <c r="C698" s="437"/>
      <c r="D698" s="196" t="s">
        <v>329</v>
      </c>
      <c r="E698" s="196" t="s">
        <v>335</v>
      </c>
      <c r="F698" s="362" t="s">
        <v>543</v>
      </c>
      <c r="G698" s="196"/>
      <c r="H698" s="196"/>
      <c r="I698" s="197">
        <f>I699</f>
        <v>0</v>
      </c>
      <c r="J698" s="197">
        <f>J699</f>
        <v>0</v>
      </c>
      <c r="K698" s="197">
        <f>K699</f>
        <v>0</v>
      </c>
    </row>
    <row r="699" spans="2:11" ht="28.5" hidden="1">
      <c r="B699" s="438" t="s">
        <v>557</v>
      </c>
      <c r="C699" s="437"/>
      <c r="D699" s="196" t="s">
        <v>329</v>
      </c>
      <c r="E699" s="196" t="s">
        <v>335</v>
      </c>
      <c r="F699" s="362" t="s">
        <v>556</v>
      </c>
      <c r="G699" s="196"/>
      <c r="H699" s="196"/>
      <c r="I699" s="197">
        <f>I700</f>
        <v>0</v>
      </c>
      <c r="J699" s="197">
        <f>J700</f>
        <v>0</v>
      </c>
      <c r="K699" s="197">
        <f>K700</f>
        <v>0</v>
      </c>
    </row>
    <row r="700" spans="2:11" ht="14.25" hidden="1">
      <c r="B700" s="438" t="s">
        <v>405</v>
      </c>
      <c r="C700" s="437"/>
      <c r="D700" s="196" t="s">
        <v>329</v>
      </c>
      <c r="E700" s="196" t="s">
        <v>335</v>
      </c>
      <c r="F700" s="362" t="s">
        <v>556</v>
      </c>
      <c r="G700" s="196" t="s">
        <v>406</v>
      </c>
      <c r="H700" s="196"/>
      <c r="I700" s="197">
        <f>I701</f>
        <v>0</v>
      </c>
      <c r="J700" s="197">
        <f>J701</f>
        <v>0</v>
      </c>
      <c r="K700" s="197">
        <f>K701</f>
        <v>0</v>
      </c>
    </row>
    <row r="701" spans="2:11" ht="14.25" hidden="1">
      <c r="B701" s="438" t="s">
        <v>407</v>
      </c>
      <c r="C701" s="437"/>
      <c r="D701" s="196" t="s">
        <v>329</v>
      </c>
      <c r="E701" s="196" t="s">
        <v>335</v>
      </c>
      <c r="F701" s="362" t="s">
        <v>556</v>
      </c>
      <c r="G701" s="196" t="s">
        <v>408</v>
      </c>
      <c r="H701" s="196"/>
      <c r="I701" s="197">
        <f>I702</f>
        <v>0</v>
      </c>
      <c r="J701" s="197">
        <f>J702</f>
        <v>0</v>
      </c>
      <c r="K701" s="197">
        <f>K702</f>
        <v>0</v>
      </c>
    </row>
    <row r="702" spans="2:11" ht="14.25" hidden="1">
      <c r="B702" s="202" t="s">
        <v>389</v>
      </c>
      <c r="C702" s="437"/>
      <c r="D702" s="196" t="s">
        <v>329</v>
      </c>
      <c r="E702" s="196" t="s">
        <v>335</v>
      </c>
      <c r="F702" s="362" t="s">
        <v>556</v>
      </c>
      <c r="G702" s="196" t="s">
        <v>408</v>
      </c>
      <c r="H702" s="196" t="s">
        <v>413</v>
      </c>
      <c r="I702" s="197"/>
      <c r="J702" s="197">
        <v>0</v>
      </c>
      <c r="K702" s="197">
        <v>0</v>
      </c>
    </row>
    <row r="703" spans="2:11" ht="12.75" customHeight="1">
      <c r="B703" s="377" t="s">
        <v>393</v>
      </c>
      <c r="C703" s="348"/>
      <c r="D703" s="196" t="s">
        <v>329</v>
      </c>
      <c r="E703" s="196" t="s">
        <v>335</v>
      </c>
      <c r="F703" s="362" t="s">
        <v>394</v>
      </c>
      <c r="G703" s="196"/>
      <c r="H703" s="196"/>
      <c r="I703" s="197">
        <f>I704+I708</f>
        <v>2000.2</v>
      </c>
      <c r="J703" s="197">
        <f>J704</f>
        <v>0</v>
      </c>
      <c r="K703" s="197">
        <f>K704</f>
        <v>0</v>
      </c>
    </row>
    <row r="704" spans="2:11" ht="27.75" customHeight="1" hidden="1">
      <c r="B704" s="377" t="s">
        <v>460</v>
      </c>
      <c r="C704" s="348"/>
      <c r="D704" s="196" t="s">
        <v>329</v>
      </c>
      <c r="E704" s="196" t="s">
        <v>335</v>
      </c>
      <c r="F704" s="362" t="s">
        <v>461</v>
      </c>
      <c r="G704" s="196"/>
      <c r="H704" s="196"/>
      <c r="I704" s="197">
        <f>I705</f>
        <v>0</v>
      </c>
      <c r="J704" s="197">
        <f>J705</f>
        <v>0</v>
      </c>
      <c r="K704" s="197">
        <f>K705</f>
        <v>0</v>
      </c>
    </row>
    <row r="705" spans="2:11" ht="15.75" customHeight="1" hidden="1">
      <c r="B705" s="203" t="s">
        <v>405</v>
      </c>
      <c r="C705" s="348"/>
      <c r="D705" s="196" t="s">
        <v>329</v>
      </c>
      <c r="E705" s="196" t="s">
        <v>335</v>
      </c>
      <c r="F705" s="362" t="s">
        <v>461</v>
      </c>
      <c r="G705" s="196" t="s">
        <v>406</v>
      </c>
      <c r="H705" s="196"/>
      <c r="I705" s="197">
        <f>I706</f>
        <v>0</v>
      </c>
      <c r="J705" s="197">
        <f>J706</f>
        <v>0</v>
      </c>
      <c r="K705" s="197">
        <f>K706</f>
        <v>0</v>
      </c>
    </row>
    <row r="706" spans="2:11" ht="14.25" customHeight="1" hidden="1">
      <c r="B706" s="203" t="s">
        <v>407</v>
      </c>
      <c r="C706" s="348"/>
      <c r="D706" s="196" t="s">
        <v>329</v>
      </c>
      <c r="E706" s="196" t="s">
        <v>335</v>
      </c>
      <c r="F706" s="362" t="s">
        <v>461</v>
      </c>
      <c r="G706" s="196" t="s">
        <v>408</v>
      </c>
      <c r="H706" s="196"/>
      <c r="I706" s="197">
        <f>I707</f>
        <v>0</v>
      </c>
      <c r="J706" s="197">
        <f>J707</f>
        <v>0</v>
      </c>
      <c r="K706" s="197">
        <f>K707</f>
        <v>0</v>
      </c>
    </row>
    <row r="707" spans="2:11" ht="12.75" customHeight="1" hidden="1">
      <c r="B707" s="198" t="s">
        <v>389</v>
      </c>
      <c r="C707" s="348"/>
      <c r="D707" s="196" t="s">
        <v>329</v>
      </c>
      <c r="E707" s="196" t="s">
        <v>335</v>
      </c>
      <c r="F707" s="362" t="s">
        <v>461</v>
      </c>
      <c r="G707" s="196" t="s">
        <v>408</v>
      </c>
      <c r="H707" s="196" t="s">
        <v>413</v>
      </c>
      <c r="I707" s="197"/>
      <c r="J707" s="197"/>
      <c r="K707" s="197"/>
    </row>
    <row r="708" spans="2:11" ht="12.75" customHeight="1">
      <c r="B708" s="377" t="s">
        <v>334</v>
      </c>
      <c r="C708" s="348"/>
      <c r="D708" s="196" t="s">
        <v>329</v>
      </c>
      <c r="E708" s="196" t="s">
        <v>335</v>
      </c>
      <c r="F708" s="362" t="s">
        <v>559</v>
      </c>
      <c r="G708" s="196"/>
      <c r="H708" s="196"/>
      <c r="I708" s="197">
        <f>I709</f>
        <v>2000.2</v>
      </c>
      <c r="J708" s="197">
        <f>J709</f>
        <v>0</v>
      </c>
      <c r="K708" s="197">
        <f>K709</f>
        <v>0</v>
      </c>
    </row>
    <row r="709" spans="2:11" ht="12.75" customHeight="1">
      <c r="B709" s="203" t="s">
        <v>405</v>
      </c>
      <c r="C709" s="348"/>
      <c r="D709" s="196" t="s">
        <v>329</v>
      </c>
      <c r="E709" s="196" t="s">
        <v>335</v>
      </c>
      <c r="F709" s="362" t="s">
        <v>559</v>
      </c>
      <c r="G709" s="196" t="s">
        <v>406</v>
      </c>
      <c r="H709" s="196"/>
      <c r="I709" s="197">
        <f>I710</f>
        <v>2000.2</v>
      </c>
      <c r="J709" s="197">
        <f>J710</f>
        <v>0</v>
      </c>
      <c r="K709" s="197">
        <f>K710</f>
        <v>0</v>
      </c>
    </row>
    <row r="710" spans="2:11" ht="12.75" customHeight="1">
      <c r="B710" s="203" t="s">
        <v>407</v>
      </c>
      <c r="C710" s="348"/>
      <c r="D710" s="196" t="s">
        <v>329</v>
      </c>
      <c r="E710" s="196" t="s">
        <v>335</v>
      </c>
      <c r="F710" s="362" t="s">
        <v>559</v>
      </c>
      <c r="G710" s="196" t="s">
        <v>408</v>
      </c>
      <c r="H710" s="196"/>
      <c r="I710" s="197">
        <f>I711</f>
        <v>2000.2</v>
      </c>
      <c r="J710" s="197">
        <f>J711</f>
        <v>0</v>
      </c>
      <c r="K710" s="197">
        <f>K711</f>
        <v>0</v>
      </c>
    </row>
    <row r="711" spans="2:11" ht="12.75" customHeight="1">
      <c r="B711" s="198" t="s">
        <v>389</v>
      </c>
      <c r="C711" s="348"/>
      <c r="D711" s="196" t="s">
        <v>329</v>
      </c>
      <c r="E711" s="196" t="s">
        <v>335</v>
      </c>
      <c r="F711" s="362" t="s">
        <v>559</v>
      </c>
      <c r="G711" s="196" t="s">
        <v>408</v>
      </c>
      <c r="H711" s="196" t="s">
        <v>413</v>
      </c>
      <c r="I711" s="197">
        <v>2000.2</v>
      </c>
      <c r="J711" s="197"/>
      <c r="K711" s="197"/>
    </row>
    <row r="712" spans="2:11" ht="14.25" hidden="1">
      <c r="B712" s="268" t="s">
        <v>560</v>
      </c>
      <c r="C712" s="348"/>
      <c r="D712" s="196" t="s">
        <v>329</v>
      </c>
      <c r="E712" s="196" t="s">
        <v>335</v>
      </c>
      <c r="F712" s="201" t="s">
        <v>561</v>
      </c>
      <c r="G712" s="196"/>
      <c r="H712" s="196"/>
      <c r="I712" s="197">
        <f>I713</f>
        <v>0</v>
      </c>
      <c r="J712" s="197">
        <f>J713</f>
        <v>0</v>
      </c>
      <c r="K712" s="197">
        <f>K713</f>
        <v>0</v>
      </c>
    </row>
    <row r="713" spans="2:11" ht="12.75" customHeight="1" hidden="1">
      <c r="B713" s="203" t="s">
        <v>405</v>
      </c>
      <c r="C713" s="348"/>
      <c r="D713" s="196" t="s">
        <v>329</v>
      </c>
      <c r="E713" s="196" t="s">
        <v>335</v>
      </c>
      <c r="F713" s="201" t="s">
        <v>561</v>
      </c>
      <c r="G713" s="196" t="s">
        <v>406</v>
      </c>
      <c r="H713" s="196"/>
      <c r="I713" s="197">
        <f>I714</f>
        <v>0</v>
      </c>
      <c r="J713" s="197">
        <f>J714</f>
        <v>0</v>
      </c>
      <c r="K713" s="197">
        <f>K714</f>
        <v>0</v>
      </c>
    </row>
    <row r="714" spans="2:11" ht="12.75" customHeight="1" hidden="1">
      <c r="B714" s="203" t="s">
        <v>407</v>
      </c>
      <c r="C714" s="348"/>
      <c r="D714" s="196" t="s">
        <v>329</v>
      </c>
      <c r="E714" s="196" t="s">
        <v>335</v>
      </c>
      <c r="F714" s="201" t="s">
        <v>561</v>
      </c>
      <c r="G714" s="196" t="s">
        <v>408</v>
      </c>
      <c r="H714" s="196"/>
      <c r="I714" s="197">
        <f>I715</f>
        <v>0</v>
      </c>
      <c r="J714" s="197">
        <f>J715</f>
        <v>0</v>
      </c>
      <c r="K714" s="197">
        <f>K715</f>
        <v>0</v>
      </c>
    </row>
    <row r="715" spans="2:11" ht="12.75" customHeight="1" hidden="1">
      <c r="B715" s="198" t="s">
        <v>389</v>
      </c>
      <c r="C715" s="348"/>
      <c r="D715" s="196" t="s">
        <v>329</v>
      </c>
      <c r="E715" s="196" t="s">
        <v>335</v>
      </c>
      <c r="F715" s="201" t="s">
        <v>561</v>
      </c>
      <c r="G715" s="196" t="s">
        <v>408</v>
      </c>
      <c r="H715" s="196" t="s">
        <v>413</v>
      </c>
      <c r="I715" s="197"/>
      <c r="J715" s="197"/>
      <c r="K715" s="197"/>
    </row>
    <row r="716" spans="2:11" ht="45">
      <c r="B716" s="264" t="s">
        <v>552</v>
      </c>
      <c r="C716" s="346"/>
      <c r="D716" s="217" t="s">
        <v>329</v>
      </c>
      <c r="E716" s="217" t="s">
        <v>335</v>
      </c>
      <c r="F716" s="11" t="s">
        <v>553</v>
      </c>
      <c r="G716" s="217"/>
      <c r="H716" s="217"/>
      <c r="I716" s="340">
        <f>I717</f>
        <v>1494.7</v>
      </c>
      <c r="J716" s="340">
        <f>J717</f>
        <v>0</v>
      </c>
      <c r="K716" s="340">
        <f>K717</f>
        <v>0</v>
      </c>
    </row>
    <row r="717" spans="2:11" ht="12.75" customHeight="1">
      <c r="B717" s="213" t="s">
        <v>417</v>
      </c>
      <c r="C717" s="348"/>
      <c r="D717" s="196" t="s">
        <v>329</v>
      </c>
      <c r="E717" s="196" t="s">
        <v>335</v>
      </c>
      <c r="F717" s="41" t="s">
        <v>553</v>
      </c>
      <c r="G717" s="196"/>
      <c r="H717" s="196"/>
      <c r="I717" s="197">
        <f>I718</f>
        <v>1494.7</v>
      </c>
      <c r="J717" s="197">
        <f>J718</f>
        <v>0</v>
      </c>
      <c r="K717" s="197">
        <f>K718</f>
        <v>0</v>
      </c>
    </row>
    <row r="718" spans="2:11" ht="12.75" customHeight="1">
      <c r="B718" s="188" t="s">
        <v>405</v>
      </c>
      <c r="C718" s="348"/>
      <c r="D718" s="196" t="s">
        <v>329</v>
      </c>
      <c r="E718" s="196" t="s">
        <v>335</v>
      </c>
      <c r="F718" s="41" t="s">
        <v>553</v>
      </c>
      <c r="G718" s="196" t="s">
        <v>406</v>
      </c>
      <c r="H718" s="196"/>
      <c r="I718" s="197">
        <f>I719</f>
        <v>1494.7</v>
      </c>
      <c r="J718" s="197">
        <f>J719</f>
        <v>0</v>
      </c>
      <c r="K718" s="197">
        <f>K719</f>
        <v>0</v>
      </c>
    </row>
    <row r="719" spans="2:11" ht="12.75" customHeight="1">
      <c r="B719" s="188" t="s">
        <v>407</v>
      </c>
      <c r="C719" s="348"/>
      <c r="D719" s="196" t="s">
        <v>329</v>
      </c>
      <c r="E719" s="196" t="s">
        <v>335</v>
      </c>
      <c r="F719" s="41" t="s">
        <v>553</v>
      </c>
      <c r="G719" s="196" t="s">
        <v>408</v>
      </c>
      <c r="H719" s="196"/>
      <c r="I719" s="197">
        <f>I720</f>
        <v>1494.7</v>
      </c>
      <c r="J719" s="197">
        <f>J720</f>
        <v>0</v>
      </c>
      <c r="K719" s="197">
        <f>K720</f>
        <v>0</v>
      </c>
    </row>
    <row r="720" spans="2:11" ht="12.75" customHeight="1">
      <c r="B720" s="185" t="s">
        <v>389</v>
      </c>
      <c r="C720" s="348"/>
      <c r="D720" s="196" t="s">
        <v>329</v>
      </c>
      <c r="E720" s="196" t="s">
        <v>335</v>
      </c>
      <c r="F720" s="41" t="s">
        <v>553</v>
      </c>
      <c r="G720" s="196" t="s">
        <v>408</v>
      </c>
      <c r="H720" s="196" t="s">
        <v>413</v>
      </c>
      <c r="I720" s="197">
        <v>1494.7</v>
      </c>
      <c r="J720" s="197"/>
      <c r="K720" s="197"/>
    </row>
    <row r="721" spans="2:11" ht="12.75" customHeight="1">
      <c r="B721" s="360" t="s">
        <v>336</v>
      </c>
      <c r="C721" s="348"/>
      <c r="D721" s="195" t="s">
        <v>329</v>
      </c>
      <c r="E721" s="195" t="s">
        <v>337</v>
      </c>
      <c r="F721" s="362"/>
      <c r="G721" s="196"/>
      <c r="H721" s="196"/>
      <c r="I721" s="197">
        <f>I722+I733</f>
        <v>2485.7999999999997</v>
      </c>
      <c r="J721" s="197">
        <f>J722</f>
        <v>2313.4</v>
      </c>
      <c r="K721" s="197">
        <f>K722</f>
        <v>2513.4</v>
      </c>
    </row>
    <row r="722" spans="2:11" ht="12.75" customHeight="1">
      <c r="B722" s="198" t="s">
        <v>393</v>
      </c>
      <c r="C722" s="348"/>
      <c r="D722" s="196" t="s">
        <v>329</v>
      </c>
      <c r="E722" s="196" t="s">
        <v>337</v>
      </c>
      <c r="F722" s="362" t="s">
        <v>420</v>
      </c>
      <c r="G722" s="196"/>
      <c r="H722" s="196"/>
      <c r="I722" s="197">
        <f>I723</f>
        <v>2485.7999999999997</v>
      </c>
      <c r="J722" s="197">
        <f>J723</f>
        <v>2313.4</v>
      </c>
      <c r="K722" s="197">
        <f>K723</f>
        <v>2513.4</v>
      </c>
    </row>
    <row r="723" spans="2:11" ht="14.25" customHeight="1">
      <c r="B723" s="200" t="s">
        <v>419</v>
      </c>
      <c r="C723" s="351"/>
      <c r="D723" s="196" t="s">
        <v>329</v>
      </c>
      <c r="E723" s="196" t="s">
        <v>337</v>
      </c>
      <c r="F723" s="362" t="s">
        <v>420</v>
      </c>
      <c r="G723" s="196"/>
      <c r="H723" s="196"/>
      <c r="I723" s="197">
        <f>I726+I729+I732</f>
        <v>2485.7999999999997</v>
      </c>
      <c r="J723" s="197">
        <f>J726+J729+J732</f>
        <v>2313.4</v>
      </c>
      <c r="K723" s="197">
        <f>K726+K729+K732</f>
        <v>2513.4</v>
      </c>
    </row>
    <row r="724" spans="2:11" ht="40.5" customHeight="1">
      <c r="B724" s="202" t="s">
        <v>397</v>
      </c>
      <c r="C724" s="348"/>
      <c r="D724" s="196" t="s">
        <v>329</v>
      </c>
      <c r="E724" s="196" t="s">
        <v>337</v>
      </c>
      <c r="F724" s="362" t="s">
        <v>420</v>
      </c>
      <c r="G724" s="196" t="s">
        <v>398</v>
      </c>
      <c r="H724" s="196"/>
      <c r="I724" s="197">
        <f>I725</f>
        <v>2274.2</v>
      </c>
      <c r="J724" s="197">
        <f>J725</f>
        <v>2213.4</v>
      </c>
      <c r="K724" s="197">
        <f>K725</f>
        <v>2413.4</v>
      </c>
    </row>
    <row r="725" spans="2:11" ht="12.75" customHeight="1">
      <c r="B725" s="198" t="s">
        <v>399</v>
      </c>
      <c r="C725" s="348"/>
      <c r="D725" s="196" t="s">
        <v>329</v>
      </c>
      <c r="E725" s="196" t="s">
        <v>337</v>
      </c>
      <c r="F725" s="362" t="s">
        <v>420</v>
      </c>
      <c r="G725" s="196" t="s">
        <v>400</v>
      </c>
      <c r="H725" s="196"/>
      <c r="I725" s="197">
        <f>I726</f>
        <v>2274.2</v>
      </c>
      <c r="J725" s="197">
        <f>J726</f>
        <v>2213.4</v>
      </c>
      <c r="K725" s="197">
        <f>K726</f>
        <v>2413.4</v>
      </c>
    </row>
    <row r="726" spans="2:11" ht="14.25" customHeight="1">
      <c r="B726" s="198" t="s">
        <v>389</v>
      </c>
      <c r="C726" s="355"/>
      <c r="D726" s="196" t="s">
        <v>329</v>
      </c>
      <c r="E726" s="196" t="s">
        <v>337</v>
      </c>
      <c r="F726" s="362" t="s">
        <v>420</v>
      </c>
      <c r="G726" s="196" t="s">
        <v>400</v>
      </c>
      <c r="H726" s="196">
        <v>2</v>
      </c>
      <c r="I726" s="197">
        <v>2274.2</v>
      </c>
      <c r="J726" s="197">
        <v>2213.4</v>
      </c>
      <c r="K726" s="197">
        <v>2413.4</v>
      </c>
    </row>
    <row r="727" spans="2:11" ht="12.75" customHeight="1">
      <c r="B727" s="203" t="s">
        <v>405</v>
      </c>
      <c r="C727" s="355"/>
      <c r="D727" s="196" t="s">
        <v>329</v>
      </c>
      <c r="E727" s="196" t="s">
        <v>337</v>
      </c>
      <c r="F727" s="362" t="s">
        <v>420</v>
      </c>
      <c r="G727" s="196" t="s">
        <v>406</v>
      </c>
      <c r="H727" s="196"/>
      <c r="I727" s="197">
        <f>I728</f>
        <v>201.6</v>
      </c>
      <c r="J727" s="197">
        <f>J728</f>
        <v>100</v>
      </c>
      <c r="K727" s="197">
        <f>K728</f>
        <v>100</v>
      </c>
    </row>
    <row r="728" spans="2:11" ht="12.75" customHeight="1">
      <c r="B728" s="203" t="s">
        <v>407</v>
      </c>
      <c r="C728" s="355"/>
      <c r="D728" s="196" t="s">
        <v>329</v>
      </c>
      <c r="E728" s="196" t="s">
        <v>337</v>
      </c>
      <c r="F728" s="362" t="s">
        <v>420</v>
      </c>
      <c r="G728" s="196" t="s">
        <v>408</v>
      </c>
      <c r="H728" s="196"/>
      <c r="I728" s="197">
        <f>I729</f>
        <v>201.6</v>
      </c>
      <c r="J728" s="197">
        <f>J729</f>
        <v>100</v>
      </c>
      <c r="K728" s="197">
        <f>K729</f>
        <v>100</v>
      </c>
    </row>
    <row r="729" spans="2:11" ht="12.75" customHeight="1">
      <c r="B729" s="198" t="s">
        <v>389</v>
      </c>
      <c r="C729" s="355"/>
      <c r="D729" s="196" t="s">
        <v>329</v>
      </c>
      <c r="E729" s="196" t="s">
        <v>337</v>
      </c>
      <c r="F729" s="362" t="s">
        <v>420</v>
      </c>
      <c r="G729" s="196" t="s">
        <v>408</v>
      </c>
      <c r="H729" s="196">
        <v>2</v>
      </c>
      <c r="I729" s="197">
        <v>201.6</v>
      </c>
      <c r="J729" s="197">
        <v>100</v>
      </c>
      <c r="K729" s="197">
        <v>100</v>
      </c>
    </row>
    <row r="730" spans="2:11" ht="12.75" customHeight="1">
      <c r="B730" s="204" t="s">
        <v>409</v>
      </c>
      <c r="C730" s="355"/>
      <c r="D730" s="196" t="s">
        <v>329</v>
      </c>
      <c r="E730" s="196" t="s">
        <v>337</v>
      </c>
      <c r="F730" s="362" t="s">
        <v>420</v>
      </c>
      <c r="G730" s="349">
        <v>800</v>
      </c>
      <c r="H730" s="354"/>
      <c r="I730" s="197">
        <f>I731</f>
        <v>10</v>
      </c>
      <c r="J730" s="197">
        <f>J731</f>
        <v>0</v>
      </c>
      <c r="K730" s="197">
        <f>K731</f>
        <v>0</v>
      </c>
    </row>
    <row r="731" spans="2:11" ht="12.75" customHeight="1">
      <c r="B731" s="204" t="s">
        <v>411</v>
      </c>
      <c r="C731" s="355"/>
      <c r="D731" s="196" t="s">
        <v>329</v>
      </c>
      <c r="E731" s="196" t="s">
        <v>337</v>
      </c>
      <c r="F731" s="362" t="s">
        <v>420</v>
      </c>
      <c r="G731" s="349">
        <v>850</v>
      </c>
      <c r="H731" s="354"/>
      <c r="I731" s="197">
        <f>I732</f>
        <v>10</v>
      </c>
      <c r="J731" s="197">
        <f>J732</f>
        <v>0</v>
      </c>
      <c r="K731" s="197">
        <f>K732</f>
        <v>0</v>
      </c>
    </row>
    <row r="732" spans="2:11" ht="14.25" customHeight="1">
      <c r="B732" s="204" t="s">
        <v>389</v>
      </c>
      <c r="C732" s="355"/>
      <c r="D732" s="196" t="s">
        <v>329</v>
      </c>
      <c r="E732" s="196" t="s">
        <v>337</v>
      </c>
      <c r="F732" s="362" t="s">
        <v>420</v>
      </c>
      <c r="G732" s="349">
        <v>850</v>
      </c>
      <c r="H732" s="349">
        <v>2</v>
      </c>
      <c r="I732" s="197">
        <v>10</v>
      </c>
      <c r="J732" s="197"/>
      <c r="K732" s="197"/>
    </row>
    <row r="733" spans="2:11" ht="41.25" customHeight="1" hidden="1">
      <c r="B733" s="350" t="s">
        <v>401</v>
      </c>
      <c r="C733" s="439"/>
      <c r="D733" s="196" t="s">
        <v>329</v>
      </c>
      <c r="E733" s="196" t="s">
        <v>337</v>
      </c>
      <c r="F733" s="362" t="s">
        <v>402</v>
      </c>
      <c r="G733" s="440"/>
      <c r="H733" s="440"/>
      <c r="I733" s="441">
        <f>I734</f>
        <v>0</v>
      </c>
      <c r="J733" s="441">
        <f>J734</f>
        <v>0</v>
      </c>
      <c r="K733" s="441">
        <f>K734</f>
        <v>0</v>
      </c>
    </row>
    <row r="734" spans="2:11" ht="41.25" customHeight="1" hidden="1">
      <c r="B734" s="352" t="s">
        <v>397</v>
      </c>
      <c r="C734" s="439"/>
      <c r="D734" s="196" t="s">
        <v>329</v>
      </c>
      <c r="E734" s="196" t="s">
        <v>337</v>
      </c>
      <c r="F734" s="362" t="s">
        <v>402</v>
      </c>
      <c r="G734" s="196" t="s">
        <v>398</v>
      </c>
      <c r="H734" s="196"/>
      <c r="I734" s="441">
        <f>I735</f>
        <v>0</v>
      </c>
      <c r="J734" s="441">
        <f>J735</f>
        <v>0</v>
      </c>
      <c r="K734" s="441">
        <f>K735</f>
        <v>0</v>
      </c>
    </row>
    <row r="735" spans="2:11" ht="14.25" customHeight="1" hidden="1">
      <c r="B735" s="198" t="s">
        <v>399</v>
      </c>
      <c r="C735" s="355"/>
      <c r="D735" s="196" t="s">
        <v>329</v>
      </c>
      <c r="E735" s="196" t="s">
        <v>337</v>
      </c>
      <c r="F735" s="362" t="s">
        <v>402</v>
      </c>
      <c r="G735" s="196" t="s">
        <v>400</v>
      </c>
      <c r="H735" s="196"/>
      <c r="I735" s="197">
        <f>I736</f>
        <v>0</v>
      </c>
      <c r="J735" s="197">
        <f>J736</f>
        <v>0</v>
      </c>
      <c r="K735" s="197">
        <f>K736</f>
        <v>0</v>
      </c>
    </row>
    <row r="736" spans="2:11" ht="14.25" customHeight="1" hidden="1">
      <c r="B736" s="198" t="s">
        <v>390</v>
      </c>
      <c r="C736" s="355"/>
      <c r="D736" s="196" t="s">
        <v>329</v>
      </c>
      <c r="E736" s="196" t="s">
        <v>337</v>
      </c>
      <c r="F736" s="362" t="s">
        <v>402</v>
      </c>
      <c r="G736" s="196" t="s">
        <v>400</v>
      </c>
      <c r="H736" s="196" t="s">
        <v>451</v>
      </c>
      <c r="I736" s="197"/>
      <c r="J736" s="197"/>
      <c r="K736" s="197"/>
    </row>
    <row r="737" spans="1:66" s="431" customFormat="1" ht="14.25" customHeight="1" hidden="1">
      <c r="A737" s="428"/>
      <c r="B737" s="418" t="s">
        <v>338</v>
      </c>
      <c r="C737" s="411"/>
      <c r="D737" s="217" t="s">
        <v>339</v>
      </c>
      <c r="E737" s="217"/>
      <c r="F737" s="400"/>
      <c r="G737" s="419"/>
      <c r="H737" s="419"/>
      <c r="I737" s="340">
        <f>I738</f>
        <v>0</v>
      </c>
      <c r="J737" s="340">
        <f>J738</f>
        <v>0</v>
      </c>
      <c r="K737" s="340">
        <f>K738</f>
        <v>0</v>
      </c>
      <c r="L737" s="320"/>
      <c r="M737" s="320"/>
      <c r="N737" s="320"/>
      <c r="O737" s="320"/>
      <c r="P737" s="321"/>
      <c r="Q737" s="321"/>
      <c r="R737" s="321"/>
      <c r="S737" s="321"/>
      <c r="T737" s="321"/>
      <c r="U737" s="321"/>
      <c r="V737" s="321"/>
      <c r="W737" s="321"/>
      <c r="X737" s="321"/>
      <c r="Y737" s="321"/>
      <c r="Z737" s="321"/>
      <c r="AA737" s="321"/>
      <c r="AB737" s="321"/>
      <c r="AC737" s="321"/>
      <c r="AD737" s="321"/>
      <c r="AE737" s="321"/>
      <c r="AF737" s="430"/>
      <c r="AG737" s="430"/>
      <c r="AH737" s="430"/>
      <c r="AI737" s="430"/>
      <c r="AJ737" s="430"/>
      <c r="AK737" s="430"/>
      <c r="AL737" s="430"/>
      <c r="AM737" s="430"/>
      <c r="AN737" s="430"/>
      <c r="AO737" s="430"/>
      <c r="AP737" s="430"/>
      <c r="AQ737" s="430"/>
      <c r="AR737" s="430"/>
      <c r="AS737" s="430"/>
      <c r="AT737" s="430"/>
      <c r="AU737" s="430"/>
      <c r="AV737" s="430"/>
      <c r="AW737" s="430"/>
      <c r="AX737" s="430"/>
      <c r="AY737" s="430"/>
      <c r="AZ737" s="430"/>
      <c r="BA737" s="430"/>
      <c r="BB737" s="430"/>
      <c r="BC737" s="430"/>
      <c r="BD737" s="430"/>
      <c r="BE737" s="430"/>
      <c r="BF737" s="430"/>
      <c r="BG737" s="430"/>
      <c r="BH737" s="430"/>
      <c r="BI737" s="430"/>
      <c r="BJ737" s="430"/>
      <c r="BK737" s="430"/>
      <c r="BL737" s="430"/>
      <c r="BM737" s="430"/>
      <c r="BN737" s="430"/>
    </row>
    <row r="738" spans="1:66" s="448" customFormat="1" ht="14.25" customHeight="1" hidden="1">
      <c r="A738" s="442"/>
      <c r="B738" s="443" t="s">
        <v>340</v>
      </c>
      <c r="C738" s="444"/>
      <c r="D738" s="195" t="s">
        <v>339</v>
      </c>
      <c r="E738" s="195" t="s">
        <v>341</v>
      </c>
      <c r="F738" s="445"/>
      <c r="G738" s="446"/>
      <c r="H738" s="446"/>
      <c r="I738" s="237">
        <f>I740+I743</f>
        <v>0</v>
      </c>
      <c r="J738" s="237">
        <f>J740</f>
        <v>0</v>
      </c>
      <c r="K738" s="237">
        <f>K740</f>
        <v>0</v>
      </c>
      <c r="L738" s="320"/>
      <c r="M738" s="320"/>
      <c r="N738" s="320"/>
      <c r="O738" s="320"/>
      <c r="P738" s="321"/>
      <c r="Q738" s="321"/>
      <c r="R738" s="321"/>
      <c r="S738" s="321"/>
      <c r="T738" s="321"/>
      <c r="U738" s="321"/>
      <c r="V738" s="321"/>
      <c r="W738" s="321"/>
      <c r="X738" s="321"/>
      <c r="Y738" s="321"/>
      <c r="Z738" s="321"/>
      <c r="AA738" s="321"/>
      <c r="AB738" s="321"/>
      <c r="AC738" s="321"/>
      <c r="AD738" s="321"/>
      <c r="AE738" s="321"/>
      <c r="AF738" s="447"/>
      <c r="AG738" s="447"/>
      <c r="AH738" s="447"/>
      <c r="AI738" s="447"/>
      <c r="AJ738" s="447"/>
      <c r="AK738" s="447"/>
      <c r="AL738" s="447"/>
      <c r="AM738" s="447"/>
      <c r="AN738" s="447"/>
      <c r="AO738" s="447"/>
      <c r="AP738" s="447"/>
      <c r="AQ738" s="447"/>
      <c r="AR738" s="447"/>
      <c r="AS738" s="447"/>
      <c r="AT738" s="447"/>
      <c r="AU738" s="447"/>
      <c r="AV738" s="447"/>
      <c r="AW738" s="447"/>
      <c r="AX738" s="447"/>
      <c r="AY738" s="447"/>
      <c r="AZ738" s="447"/>
      <c r="BA738" s="447"/>
      <c r="BB738" s="447"/>
      <c r="BC738" s="447"/>
      <c r="BD738" s="447"/>
      <c r="BE738" s="447"/>
      <c r="BF738" s="447"/>
      <c r="BG738" s="447"/>
      <c r="BH738" s="447"/>
      <c r="BI738" s="447"/>
      <c r="BJ738" s="447"/>
      <c r="BK738" s="447"/>
      <c r="BL738" s="447"/>
      <c r="BM738" s="447"/>
      <c r="BN738" s="447"/>
    </row>
    <row r="739" spans="1:66" s="448" customFormat="1" ht="28.5" customHeight="1" hidden="1">
      <c r="A739" s="442"/>
      <c r="B739" s="416" t="s">
        <v>564</v>
      </c>
      <c r="C739" s="444"/>
      <c r="D739" s="196" t="s">
        <v>339</v>
      </c>
      <c r="E739" s="196" t="s">
        <v>341</v>
      </c>
      <c r="F739" s="362" t="s">
        <v>543</v>
      </c>
      <c r="G739" s="349"/>
      <c r="H739" s="349"/>
      <c r="I739" s="197">
        <f>I740</f>
        <v>0</v>
      </c>
      <c r="J739" s="197">
        <f>J740</f>
        <v>0</v>
      </c>
      <c r="K739" s="197">
        <f>K740</f>
        <v>0</v>
      </c>
      <c r="L739" s="320"/>
      <c r="M739" s="320"/>
      <c r="N739" s="320"/>
      <c r="O739" s="320"/>
      <c r="P739" s="321"/>
      <c r="Q739" s="321"/>
      <c r="R739" s="321"/>
      <c r="S739" s="321"/>
      <c r="T739" s="321"/>
      <c r="U739" s="321"/>
      <c r="V739" s="321"/>
      <c r="W739" s="321"/>
      <c r="X739" s="321"/>
      <c r="Y739" s="321"/>
      <c r="Z739" s="321"/>
      <c r="AA739" s="321"/>
      <c r="AB739" s="321"/>
      <c r="AC739" s="321"/>
      <c r="AD739" s="321"/>
      <c r="AE739" s="321"/>
      <c r="AF739" s="447"/>
      <c r="AG739" s="447"/>
      <c r="AH739" s="447"/>
      <c r="AI739" s="447"/>
      <c r="AJ739" s="447"/>
      <c r="AK739" s="447"/>
      <c r="AL739" s="447"/>
      <c r="AM739" s="447"/>
      <c r="AN739" s="447"/>
      <c r="AO739" s="447"/>
      <c r="AP739" s="447"/>
      <c r="AQ739" s="447"/>
      <c r="AR739" s="447"/>
      <c r="AS739" s="447"/>
      <c r="AT739" s="447"/>
      <c r="AU739" s="447"/>
      <c r="AV739" s="447"/>
      <c r="AW739" s="447"/>
      <c r="AX739" s="447"/>
      <c r="AY739" s="447"/>
      <c r="AZ739" s="447"/>
      <c r="BA739" s="447"/>
      <c r="BB739" s="447"/>
      <c r="BC739" s="447"/>
      <c r="BD739" s="447"/>
      <c r="BE739" s="447"/>
      <c r="BF739" s="447"/>
      <c r="BG739" s="447"/>
      <c r="BH739" s="447"/>
      <c r="BI739" s="447"/>
      <c r="BJ739" s="447"/>
      <c r="BK739" s="447"/>
      <c r="BL739" s="447"/>
      <c r="BM739" s="447"/>
      <c r="BN739" s="447"/>
    </row>
    <row r="740" spans="2:11" ht="28.5" customHeight="1" hidden="1">
      <c r="B740" s="449" t="s">
        <v>565</v>
      </c>
      <c r="C740" s="355"/>
      <c r="D740" s="196" t="s">
        <v>339</v>
      </c>
      <c r="E740" s="196" t="s">
        <v>341</v>
      </c>
      <c r="F740" s="362" t="s">
        <v>566</v>
      </c>
      <c r="G740" s="349"/>
      <c r="H740" s="349"/>
      <c r="I740" s="197">
        <f>I741</f>
        <v>0</v>
      </c>
      <c r="J740" s="197">
        <f>J741</f>
        <v>0</v>
      </c>
      <c r="K740" s="197">
        <f>K741</f>
        <v>0</v>
      </c>
    </row>
    <row r="741" spans="2:11" ht="14.25" customHeight="1" hidden="1">
      <c r="B741" s="203" t="s">
        <v>405</v>
      </c>
      <c r="C741" s="355"/>
      <c r="D741" s="196" t="s">
        <v>339</v>
      </c>
      <c r="E741" s="196" t="s">
        <v>341</v>
      </c>
      <c r="F741" s="362" t="s">
        <v>566</v>
      </c>
      <c r="G741" s="349">
        <v>200</v>
      </c>
      <c r="H741" s="349"/>
      <c r="I741" s="197">
        <f>I742</f>
        <v>0</v>
      </c>
      <c r="J741" s="197">
        <f>J742</f>
        <v>0</v>
      </c>
      <c r="K741" s="197">
        <f>K742</f>
        <v>0</v>
      </c>
    </row>
    <row r="742" spans="2:11" ht="14.25" customHeight="1" hidden="1">
      <c r="B742" s="203" t="s">
        <v>407</v>
      </c>
      <c r="C742" s="355"/>
      <c r="D742" s="196" t="s">
        <v>339</v>
      </c>
      <c r="E742" s="196" t="s">
        <v>341</v>
      </c>
      <c r="F742" s="362" t="s">
        <v>566</v>
      </c>
      <c r="G742" s="349">
        <v>240</v>
      </c>
      <c r="H742" s="349"/>
      <c r="I742" s="197">
        <f>I744</f>
        <v>0</v>
      </c>
      <c r="J742" s="197">
        <f>J744</f>
        <v>0</v>
      </c>
      <c r="K742" s="197">
        <f>K744</f>
        <v>0</v>
      </c>
    </row>
    <row r="743" spans="2:11" ht="14.25" customHeight="1" hidden="1">
      <c r="B743" s="198" t="s">
        <v>389</v>
      </c>
      <c r="C743" s="355"/>
      <c r="D743" s="196" t="s">
        <v>339</v>
      </c>
      <c r="E743" s="196" t="s">
        <v>341</v>
      </c>
      <c r="F743" s="362" t="s">
        <v>566</v>
      </c>
      <c r="G743" s="349">
        <v>240</v>
      </c>
      <c r="H743" s="349">
        <v>2</v>
      </c>
      <c r="I743" s="197"/>
      <c r="J743" s="197"/>
      <c r="K743" s="197"/>
    </row>
    <row r="744" spans="2:11" ht="14.25" customHeight="1" hidden="1">
      <c r="B744" s="198" t="s">
        <v>390</v>
      </c>
      <c r="C744" s="355"/>
      <c r="D744" s="196" t="s">
        <v>339</v>
      </c>
      <c r="E744" s="196" t="s">
        <v>341</v>
      </c>
      <c r="F744" s="362" t="s">
        <v>566</v>
      </c>
      <c r="G744" s="349">
        <v>240</v>
      </c>
      <c r="H744" s="349">
        <v>3</v>
      </c>
      <c r="I744" s="197"/>
      <c r="J744" s="197"/>
      <c r="K744" s="197"/>
    </row>
    <row r="745" spans="2:12" ht="31.5" customHeight="1">
      <c r="B745" s="450" t="s">
        <v>764</v>
      </c>
      <c r="C745" s="411">
        <v>907</v>
      </c>
      <c r="D745" s="217"/>
      <c r="E745" s="217"/>
      <c r="F745" s="451"/>
      <c r="G745" s="217"/>
      <c r="H745" s="217"/>
      <c r="I745" s="340">
        <f>I751+I782+I959+I977</f>
        <v>166717.40000000005</v>
      </c>
      <c r="J745" s="340">
        <f>J751+J782+J959+J977</f>
        <v>147880.9</v>
      </c>
      <c r="K745" s="340">
        <f>K751+K782+K959+K977</f>
        <v>150502.5</v>
      </c>
      <c r="L745" s="341"/>
    </row>
    <row r="746" spans="2:11" ht="14.25" customHeight="1" hidden="1">
      <c r="B746" s="337" t="s">
        <v>388</v>
      </c>
      <c r="C746" s="411"/>
      <c r="D746" s="217"/>
      <c r="E746" s="217"/>
      <c r="F746" s="451"/>
      <c r="G746" s="217"/>
      <c r="H746" s="217" t="s">
        <v>657</v>
      </c>
      <c r="I746" s="340"/>
      <c r="J746" s="340"/>
      <c r="K746" s="340"/>
    </row>
    <row r="747" spans="2:11" ht="14.25" customHeight="1">
      <c r="B747" s="337" t="s">
        <v>389</v>
      </c>
      <c r="C747" s="411"/>
      <c r="D747" s="217"/>
      <c r="E747" s="217"/>
      <c r="F747" s="451"/>
      <c r="G747" s="217"/>
      <c r="H747" s="217" t="s">
        <v>413</v>
      </c>
      <c r="I747" s="340">
        <f>I771+I790+I819+I825+I829+I851+I857+I883+I909+I920+I938+I941+I944+I949+I952+I964+I971+I982+I988+I778+I914+I985+I814+I887+I890+I893+I896+I760+I875+I868+I805+I955+I781+I926+I931</f>
        <v>61953.599999999984</v>
      </c>
      <c r="J747" s="340">
        <f>J771+J790+J819+J825+J829+J851+J857+J883+J909+J920+J938+J941+J944+J949+J952+J964+J971+J982+J988+J778+J914+J985+J814+J887+J890+J893+J896+J760+J875+J868+J805+J955+J781+J926+J931</f>
        <v>59169.49999999999</v>
      </c>
      <c r="K747" s="340">
        <f>K771+K790+K819+K825+K829+K851+K857+K883+K909+K920+K938+K941+K944+K949+K952+K964+K971+K982+K988+K778+K914+K985+K814+K887+K890+K893+K896+K760+K875+K868+K805+K955+K781+K926+K931</f>
        <v>53885.1</v>
      </c>
    </row>
    <row r="748" spans="2:11" ht="14.25" customHeight="1">
      <c r="B748" s="337" t="s">
        <v>390</v>
      </c>
      <c r="C748" s="411"/>
      <c r="D748" s="217"/>
      <c r="E748" s="217"/>
      <c r="F748" s="451"/>
      <c r="G748" s="217"/>
      <c r="H748" s="217" t="s">
        <v>451</v>
      </c>
      <c r="I748" s="340">
        <f>I764+I767+I795+I800+I824+I830+I835+I840+I852+I858+I863+I972+I976+I915+I958+I756+I876</f>
        <v>93425.8</v>
      </c>
      <c r="J748" s="340">
        <f>J764+J767+J795+J800+J824+J830+J835+J840+J852+J858+J863+J972+J976+J915+J958+J756+J876+J901</f>
        <v>77598.09999999999</v>
      </c>
      <c r="K748" s="340">
        <f>K764+K767+K795+K800+K824+K830+K835+K840+K852+K858+K863+K972+K976+K915+K958+K756+K876+K992</f>
        <v>85741.9</v>
      </c>
    </row>
    <row r="749" spans="2:11" ht="14.25" customHeight="1">
      <c r="B749" s="337" t="s">
        <v>391</v>
      </c>
      <c r="C749" s="411"/>
      <c r="D749" s="217"/>
      <c r="E749" s="217"/>
      <c r="F749" s="451"/>
      <c r="G749" s="217"/>
      <c r="H749" s="217" t="s">
        <v>423</v>
      </c>
      <c r="I749" s="340">
        <f>I831+I859+I846+I877</f>
        <v>11338</v>
      </c>
      <c r="J749" s="340">
        <f>J831+J859+J846+J877+J902</f>
        <v>11113.3</v>
      </c>
      <c r="K749" s="340">
        <f>K831+K859+K846+K877+K902</f>
        <v>10875.5</v>
      </c>
    </row>
    <row r="750" spans="2:11" ht="14.25" customHeight="1" hidden="1">
      <c r="B750" s="337" t="s">
        <v>392</v>
      </c>
      <c r="C750" s="411"/>
      <c r="D750" s="217"/>
      <c r="E750" s="217"/>
      <c r="F750" s="451"/>
      <c r="G750" s="217"/>
      <c r="H750" s="217" t="s">
        <v>658</v>
      </c>
      <c r="I750" s="340"/>
      <c r="J750" s="340"/>
      <c r="K750" s="340"/>
    </row>
    <row r="751" spans="2:11" ht="12.75" customHeight="1">
      <c r="B751" s="342" t="s">
        <v>300</v>
      </c>
      <c r="C751" s="355"/>
      <c r="D751" s="217" t="s">
        <v>301</v>
      </c>
      <c r="E751" s="217"/>
      <c r="F751" s="451"/>
      <c r="G751" s="217"/>
      <c r="H751" s="217"/>
      <c r="I751" s="340">
        <f>I752</f>
        <v>516.7</v>
      </c>
      <c r="J751" s="340">
        <f>J752</f>
        <v>429.1</v>
      </c>
      <c r="K751" s="340">
        <f>K752</f>
        <v>436.70000000000005</v>
      </c>
    </row>
    <row r="752" spans="2:11" ht="12.75" customHeight="1">
      <c r="B752" s="353" t="s">
        <v>314</v>
      </c>
      <c r="C752" s="355"/>
      <c r="D752" s="195" t="s">
        <v>301</v>
      </c>
      <c r="E752" s="195" t="s">
        <v>315</v>
      </c>
      <c r="F752" s="452"/>
      <c r="G752" s="196"/>
      <c r="H752" s="196"/>
      <c r="I752" s="197">
        <f>I761+I768+I772+I753+I757</f>
        <v>516.7</v>
      </c>
      <c r="J752" s="197">
        <f>J761+J768</f>
        <v>429.1</v>
      </c>
      <c r="K752" s="197">
        <f>K761+K768</f>
        <v>436.70000000000005</v>
      </c>
    </row>
    <row r="753" spans="2:11" ht="42.75" customHeight="1" hidden="1">
      <c r="B753" s="350" t="s">
        <v>401</v>
      </c>
      <c r="C753" s="355"/>
      <c r="D753" s="196" t="s">
        <v>301</v>
      </c>
      <c r="E753" s="196" t="s">
        <v>315</v>
      </c>
      <c r="F753" s="201" t="s">
        <v>402</v>
      </c>
      <c r="G753" s="196"/>
      <c r="H753" s="196"/>
      <c r="I753" s="197">
        <f>I754</f>
        <v>0</v>
      </c>
      <c r="J753" s="197">
        <f>J754</f>
        <v>0</v>
      </c>
      <c r="K753" s="197">
        <f>K754</f>
        <v>0</v>
      </c>
    </row>
    <row r="754" spans="2:11" ht="41.25" customHeight="1" hidden="1">
      <c r="B754" s="352" t="s">
        <v>397</v>
      </c>
      <c r="C754" s="355"/>
      <c r="D754" s="196" t="s">
        <v>301</v>
      </c>
      <c r="E754" s="196" t="s">
        <v>315</v>
      </c>
      <c r="F754" s="201" t="s">
        <v>402</v>
      </c>
      <c r="G754" s="196" t="s">
        <v>398</v>
      </c>
      <c r="H754" s="196"/>
      <c r="I754" s="197">
        <f>I755</f>
        <v>0</v>
      </c>
      <c r="J754" s="197">
        <f>J755</f>
        <v>0</v>
      </c>
      <c r="K754" s="197">
        <f>K755</f>
        <v>0</v>
      </c>
    </row>
    <row r="755" spans="2:11" ht="14.25" customHeight="1" hidden="1">
      <c r="B755" s="352" t="s">
        <v>399</v>
      </c>
      <c r="C755" s="355"/>
      <c r="D755" s="196" t="s">
        <v>301</v>
      </c>
      <c r="E755" s="196" t="s">
        <v>315</v>
      </c>
      <c r="F755" s="201" t="s">
        <v>402</v>
      </c>
      <c r="G755" s="196" t="s">
        <v>400</v>
      </c>
      <c r="H755" s="196"/>
      <c r="I755" s="197">
        <f>I756</f>
        <v>0</v>
      </c>
      <c r="J755" s="197">
        <f>J756</f>
        <v>0</v>
      </c>
      <c r="K755" s="197">
        <f>K756</f>
        <v>0</v>
      </c>
    </row>
    <row r="756" spans="2:11" ht="12.75" customHeight="1" hidden="1">
      <c r="B756" s="352" t="s">
        <v>390</v>
      </c>
      <c r="C756" s="355"/>
      <c r="D756" s="196" t="s">
        <v>301</v>
      </c>
      <c r="E756" s="196" t="s">
        <v>315</v>
      </c>
      <c r="F756" s="201" t="s">
        <v>402</v>
      </c>
      <c r="G756" s="196" t="s">
        <v>400</v>
      </c>
      <c r="H756" s="196">
        <v>3</v>
      </c>
      <c r="I756" s="197"/>
      <c r="J756" s="197"/>
      <c r="K756" s="197"/>
    </row>
    <row r="757" spans="2:11" ht="42" customHeight="1" hidden="1">
      <c r="B757" s="453" t="s">
        <v>456</v>
      </c>
      <c r="C757" s="355"/>
      <c r="D757" s="196" t="s">
        <v>301</v>
      </c>
      <c r="E757" s="196" t="s">
        <v>315</v>
      </c>
      <c r="F757" s="201" t="s">
        <v>457</v>
      </c>
      <c r="G757" s="196"/>
      <c r="H757" s="196"/>
      <c r="I757" s="197">
        <f>I758</f>
        <v>0</v>
      </c>
      <c r="J757" s="197">
        <f>J758</f>
        <v>0</v>
      </c>
      <c r="K757" s="197">
        <f>K758</f>
        <v>0</v>
      </c>
    </row>
    <row r="758" spans="2:11" ht="41.25" customHeight="1" hidden="1">
      <c r="B758" s="454" t="s">
        <v>397</v>
      </c>
      <c r="C758" s="355"/>
      <c r="D758" s="196" t="s">
        <v>301</v>
      </c>
      <c r="E758" s="196" t="s">
        <v>315</v>
      </c>
      <c r="F758" s="201" t="s">
        <v>457</v>
      </c>
      <c r="G758" s="196" t="s">
        <v>398</v>
      </c>
      <c r="H758" s="196"/>
      <c r="I758" s="197">
        <f>I759</f>
        <v>0</v>
      </c>
      <c r="J758" s="197">
        <f>J759</f>
        <v>0</v>
      </c>
      <c r="K758" s="197">
        <f>K759</f>
        <v>0</v>
      </c>
    </row>
    <row r="759" spans="2:11" ht="12.75" customHeight="1" hidden="1">
      <c r="B759" s="198" t="s">
        <v>399</v>
      </c>
      <c r="C759" s="355"/>
      <c r="D759" s="196" t="s">
        <v>301</v>
      </c>
      <c r="E759" s="196" t="s">
        <v>315</v>
      </c>
      <c r="F759" s="201" t="s">
        <v>457</v>
      </c>
      <c r="G759" s="196" t="s">
        <v>400</v>
      </c>
      <c r="H759" s="196"/>
      <c r="I759" s="197">
        <f>I760</f>
        <v>0</v>
      </c>
      <c r="J759" s="197">
        <f>J760</f>
        <v>0</v>
      </c>
      <c r="K759" s="197">
        <f>K760</f>
        <v>0</v>
      </c>
    </row>
    <row r="760" spans="2:11" ht="12.75" customHeight="1" hidden="1">
      <c r="B760" s="198" t="s">
        <v>389</v>
      </c>
      <c r="C760" s="355"/>
      <c r="D760" s="196" t="s">
        <v>301</v>
      </c>
      <c r="E760" s="196" t="s">
        <v>315</v>
      </c>
      <c r="F760" s="201" t="s">
        <v>457</v>
      </c>
      <c r="G760" s="196" t="s">
        <v>400</v>
      </c>
      <c r="H760" s="196" t="s">
        <v>413</v>
      </c>
      <c r="I760" s="197"/>
      <c r="J760" s="197"/>
      <c r="K760" s="197"/>
    </row>
    <row r="761" spans="2:11" ht="42.75">
      <c r="B761" s="219" t="s">
        <v>452</v>
      </c>
      <c r="C761" s="355"/>
      <c r="D761" s="196" t="s">
        <v>301</v>
      </c>
      <c r="E761" s="196" t="s">
        <v>315</v>
      </c>
      <c r="F761" s="201" t="s">
        <v>453</v>
      </c>
      <c r="G761" s="196"/>
      <c r="H761" s="196"/>
      <c r="I761" s="197">
        <f>I762+I765</f>
        <v>373.70000000000005</v>
      </c>
      <c r="J761" s="197">
        <f>J762+J765</f>
        <v>373.70000000000005</v>
      </c>
      <c r="K761" s="197">
        <f>K762+K765</f>
        <v>373.70000000000005</v>
      </c>
    </row>
    <row r="762" spans="2:11" ht="29.25" customHeight="1">
      <c r="B762" s="202" t="s">
        <v>397</v>
      </c>
      <c r="C762" s="355"/>
      <c r="D762" s="196" t="s">
        <v>301</v>
      </c>
      <c r="E762" s="196" t="s">
        <v>315</v>
      </c>
      <c r="F762" s="201" t="s">
        <v>453</v>
      </c>
      <c r="G762" s="196" t="s">
        <v>398</v>
      </c>
      <c r="H762" s="196"/>
      <c r="I762" s="197">
        <f>I763</f>
        <v>323.1</v>
      </c>
      <c r="J762" s="197">
        <f>J763</f>
        <v>366.1</v>
      </c>
      <c r="K762" s="197">
        <f>K763</f>
        <v>366.1</v>
      </c>
    </row>
    <row r="763" spans="2:11" ht="14.25" customHeight="1">
      <c r="B763" s="198" t="s">
        <v>399</v>
      </c>
      <c r="C763" s="355"/>
      <c r="D763" s="196" t="s">
        <v>301</v>
      </c>
      <c r="E763" s="196" t="s">
        <v>315</v>
      </c>
      <c r="F763" s="201" t="s">
        <v>453</v>
      </c>
      <c r="G763" s="196" t="s">
        <v>400</v>
      </c>
      <c r="H763" s="196"/>
      <c r="I763" s="197">
        <f>I764</f>
        <v>323.1</v>
      </c>
      <c r="J763" s="197">
        <f>J764</f>
        <v>366.1</v>
      </c>
      <c r="K763" s="197">
        <f>K764</f>
        <v>366.1</v>
      </c>
    </row>
    <row r="764" spans="2:11" ht="12.75" customHeight="1">
      <c r="B764" s="198" t="s">
        <v>390</v>
      </c>
      <c r="C764" s="355"/>
      <c r="D764" s="196" t="s">
        <v>301</v>
      </c>
      <c r="E764" s="196" t="s">
        <v>315</v>
      </c>
      <c r="F764" s="201" t="s">
        <v>453</v>
      </c>
      <c r="G764" s="196" t="s">
        <v>400</v>
      </c>
      <c r="H764" s="196">
        <v>3</v>
      </c>
      <c r="I764" s="197">
        <v>323.1</v>
      </c>
      <c r="J764" s="197">
        <v>366.1</v>
      </c>
      <c r="K764" s="197">
        <v>366.1</v>
      </c>
    </row>
    <row r="765" spans="2:11" ht="12.75" customHeight="1">
      <c r="B765" s="203" t="s">
        <v>405</v>
      </c>
      <c r="C765" s="355"/>
      <c r="D765" s="196" t="s">
        <v>301</v>
      </c>
      <c r="E765" s="196" t="s">
        <v>315</v>
      </c>
      <c r="F765" s="201" t="s">
        <v>453</v>
      </c>
      <c r="G765" s="238">
        <v>200</v>
      </c>
      <c r="H765" s="196"/>
      <c r="I765" s="197">
        <f>I766</f>
        <v>50.6</v>
      </c>
      <c r="J765" s="197">
        <f>J766</f>
        <v>7.6</v>
      </c>
      <c r="K765" s="197">
        <f>K766</f>
        <v>7.6</v>
      </c>
    </row>
    <row r="766" spans="2:11" ht="12.75" customHeight="1">
      <c r="B766" s="203" t="s">
        <v>407</v>
      </c>
      <c r="C766" s="355"/>
      <c r="D766" s="196" t="s">
        <v>301</v>
      </c>
      <c r="E766" s="196" t="s">
        <v>315</v>
      </c>
      <c r="F766" s="201" t="s">
        <v>453</v>
      </c>
      <c r="G766" s="238">
        <v>240</v>
      </c>
      <c r="H766" s="196"/>
      <c r="I766" s="197">
        <f>I767</f>
        <v>50.6</v>
      </c>
      <c r="J766" s="197">
        <f>J767</f>
        <v>7.6</v>
      </c>
      <c r="K766" s="197">
        <f>K767</f>
        <v>7.6</v>
      </c>
    </row>
    <row r="767" spans="2:11" ht="14.25" customHeight="1">
      <c r="B767" s="198" t="s">
        <v>390</v>
      </c>
      <c r="C767" s="355"/>
      <c r="D767" s="196" t="s">
        <v>301</v>
      </c>
      <c r="E767" s="196" t="s">
        <v>315</v>
      </c>
      <c r="F767" s="201" t="s">
        <v>453</v>
      </c>
      <c r="G767" s="238">
        <v>240</v>
      </c>
      <c r="H767" s="196" t="s">
        <v>451</v>
      </c>
      <c r="I767" s="197">
        <v>50.6</v>
      </c>
      <c r="J767" s="197">
        <v>7.6</v>
      </c>
      <c r="K767" s="197">
        <v>7.6</v>
      </c>
    </row>
    <row r="768" spans="2:11" ht="25.5" customHeight="1">
      <c r="B768" s="202" t="s">
        <v>460</v>
      </c>
      <c r="C768" s="355"/>
      <c r="D768" s="196" t="s">
        <v>301</v>
      </c>
      <c r="E768" s="196" t="s">
        <v>315</v>
      </c>
      <c r="F768" s="201" t="s">
        <v>461</v>
      </c>
      <c r="G768" s="196"/>
      <c r="H768" s="196"/>
      <c r="I768" s="197">
        <f>I769+I779</f>
        <v>143</v>
      </c>
      <c r="J768" s="197">
        <f>J769</f>
        <v>55.4</v>
      </c>
      <c r="K768" s="197">
        <f>K769</f>
        <v>63</v>
      </c>
    </row>
    <row r="769" spans="2:11" ht="27.75" customHeight="1">
      <c r="B769" s="202" t="s">
        <v>397</v>
      </c>
      <c r="C769" s="355"/>
      <c r="D769" s="196" t="s">
        <v>301</v>
      </c>
      <c r="E769" s="196" t="s">
        <v>315</v>
      </c>
      <c r="F769" s="201" t="s">
        <v>461</v>
      </c>
      <c r="G769" s="196" t="s">
        <v>398</v>
      </c>
      <c r="H769" s="196"/>
      <c r="I769" s="197">
        <f>I770</f>
        <v>143</v>
      </c>
      <c r="J769" s="197">
        <f>J770</f>
        <v>55.4</v>
      </c>
      <c r="K769" s="197">
        <f>K770</f>
        <v>63</v>
      </c>
    </row>
    <row r="770" spans="2:11" ht="12.75" customHeight="1">
      <c r="B770" s="198" t="s">
        <v>399</v>
      </c>
      <c r="C770" s="355"/>
      <c r="D770" s="196" t="s">
        <v>301</v>
      </c>
      <c r="E770" s="196" t="s">
        <v>315</v>
      </c>
      <c r="F770" s="201" t="s">
        <v>461</v>
      </c>
      <c r="G770" s="196" t="s">
        <v>400</v>
      </c>
      <c r="H770" s="196"/>
      <c r="I770" s="197">
        <f>I771</f>
        <v>143</v>
      </c>
      <c r="J770" s="197">
        <f>J771</f>
        <v>55.4</v>
      </c>
      <c r="K770" s="197">
        <f>K771</f>
        <v>63</v>
      </c>
    </row>
    <row r="771" spans="2:11" ht="12.75" customHeight="1">
      <c r="B771" s="198" t="s">
        <v>389</v>
      </c>
      <c r="C771" s="355"/>
      <c r="D771" s="196" t="s">
        <v>301</v>
      </c>
      <c r="E771" s="196" t="s">
        <v>315</v>
      </c>
      <c r="F771" s="201" t="s">
        <v>461</v>
      </c>
      <c r="G771" s="196" t="s">
        <v>400</v>
      </c>
      <c r="H771" s="196" t="s">
        <v>413</v>
      </c>
      <c r="I771" s="197">
        <v>143</v>
      </c>
      <c r="J771" s="197">
        <v>55.4</v>
      </c>
      <c r="K771" s="197">
        <v>63</v>
      </c>
    </row>
    <row r="772" spans="2:11" ht="40.5" customHeight="1" hidden="1">
      <c r="B772" s="455" t="s">
        <v>442</v>
      </c>
      <c r="C772" s="354"/>
      <c r="D772" s="196" t="s">
        <v>301</v>
      </c>
      <c r="E772" s="196" t="s">
        <v>315</v>
      </c>
      <c r="F772" s="372" t="s">
        <v>443</v>
      </c>
      <c r="G772" s="196"/>
      <c r="H772" s="196"/>
      <c r="I772" s="197">
        <f>I775</f>
        <v>0</v>
      </c>
      <c r="J772" s="197">
        <f>J775</f>
        <v>0</v>
      </c>
      <c r="K772" s="197">
        <f>K775</f>
        <v>0</v>
      </c>
    </row>
    <row r="773" spans="2:11" ht="12.75" customHeight="1" hidden="1">
      <c r="B773" s="200"/>
      <c r="C773" s="354"/>
      <c r="D773" s="196"/>
      <c r="E773" s="196"/>
      <c r="F773" s="372" t="s">
        <v>434</v>
      </c>
      <c r="G773" s="196"/>
      <c r="H773" s="196"/>
      <c r="I773" s="197">
        <f>I774</f>
        <v>0</v>
      </c>
      <c r="J773" s="197"/>
      <c r="K773" s="197"/>
    </row>
    <row r="774" spans="2:11" ht="15.75" customHeight="1" hidden="1">
      <c r="B774" s="200"/>
      <c r="C774" s="348"/>
      <c r="D774" s="196"/>
      <c r="E774" s="196"/>
      <c r="F774" s="372" t="s">
        <v>434</v>
      </c>
      <c r="G774" s="196"/>
      <c r="H774" s="196"/>
      <c r="I774" s="197">
        <f>I775</f>
        <v>0</v>
      </c>
      <c r="J774" s="197"/>
      <c r="K774" s="197"/>
    </row>
    <row r="775" spans="2:11" ht="12.75" customHeight="1" hidden="1">
      <c r="B775" s="200" t="s">
        <v>417</v>
      </c>
      <c r="C775" s="348"/>
      <c r="D775" s="196" t="s">
        <v>301</v>
      </c>
      <c r="E775" s="196" t="s">
        <v>315</v>
      </c>
      <c r="F775" s="362" t="s">
        <v>444</v>
      </c>
      <c r="G775" s="196"/>
      <c r="H775" s="196"/>
      <c r="I775" s="197">
        <f>I776</f>
        <v>0</v>
      </c>
      <c r="J775" s="197">
        <f>J776</f>
        <v>0</v>
      </c>
      <c r="K775" s="197">
        <f>K776</f>
        <v>0</v>
      </c>
    </row>
    <row r="776" spans="2:11" ht="12.75" customHeight="1" hidden="1">
      <c r="B776" s="203" t="s">
        <v>405</v>
      </c>
      <c r="C776" s="348"/>
      <c r="D776" s="196" t="s">
        <v>301</v>
      </c>
      <c r="E776" s="196" t="s">
        <v>315</v>
      </c>
      <c r="F776" s="362" t="s">
        <v>444</v>
      </c>
      <c r="G776" s="196" t="s">
        <v>406</v>
      </c>
      <c r="H776" s="196"/>
      <c r="I776" s="197">
        <f>I777</f>
        <v>0</v>
      </c>
      <c r="J776" s="197">
        <f>J777</f>
        <v>0</v>
      </c>
      <c r="K776" s="197">
        <f>K777</f>
        <v>0</v>
      </c>
    </row>
    <row r="777" spans="2:11" ht="12.75" customHeight="1" hidden="1">
      <c r="B777" s="203" t="s">
        <v>407</v>
      </c>
      <c r="C777" s="348"/>
      <c r="D777" s="196" t="s">
        <v>301</v>
      </c>
      <c r="E777" s="196" t="s">
        <v>315</v>
      </c>
      <c r="F777" s="362" t="s">
        <v>444</v>
      </c>
      <c r="G777" s="196" t="s">
        <v>408</v>
      </c>
      <c r="H777" s="196"/>
      <c r="I777" s="197">
        <f>I778</f>
        <v>0</v>
      </c>
      <c r="J777" s="197">
        <f>J778</f>
        <v>0</v>
      </c>
      <c r="K777" s="197">
        <f>K778</f>
        <v>0</v>
      </c>
    </row>
    <row r="778" spans="2:11" ht="12.75" customHeight="1" hidden="1">
      <c r="B778" s="198" t="s">
        <v>389</v>
      </c>
      <c r="C778" s="348"/>
      <c r="D778" s="196" t="s">
        <v>301</v>
      </c>
      <c r="E778" s="196" t="s">
        <v>315</v>
      </c>
      <c r="F778" s="362" t="s">
        <v>444</v>
      </c>
      <c r="G778" s="196" t="s">
        <v>408</v>
      </c>
      <c r="H778" s="196">
        <v>2</v>
      </c>
      <c r="I778" s="197"/>
      <c r="J778" s="197"/>
      <c r="K778" s="197"/>
    </row>
    <row r="779" spans="2:11" ht="12.75" customHeight="1" hidden="1">
      <c r="B779" s="203" t="s">
        <v>405</v>
      </c>
      <c r="C779" s="348"/>
      <c r="D779" s="196" t="s">
        <v>301</v>
      </c>
      <c r="E779" s="196" t="s">
        <v>315</v>
      </c>
      <c r="F779" s="392" t="s">
        <v>461</v>
      </c>
      <c r="G779" s="238">
        <v>200</v>
      </c>
      <c r="H779" s="238"/>
      <c r="I779" s="197">
        <f>I781</f>
        <v>0</v>
      </c>
      <c r="J779" s="197"/>
      <c r="K779" s="197"/>
    </row>
    <row r="780" spans="2:11" ht="12.75" customHeight="1" hidden="1">
      <c r="B780" s="203" t="s">
        <v>407</v>
      </c>
      <c r="C780" s="348"/>
      <c r="D780" s="196" t="s">
        <v>301</v>
      </c>
      <c r="E780" s="196" t="s">
        <v>315</v>
      </c>
      <c r="F780" s="392" t="s">
        <v>461</v>
      </c>
      <c r="G780" s="238">
        <v>240</v>
      </c>
      <c r="H780" s="238"/>
      <c r="I780" s="197">
        <f>I781</f>
        <v>0</v>
      </c>
      <c r="J780" s="197"/>
      <c r="K780" s="197"/>
    </row>
    <row r="781" spans="2:11" ht="12.75" customHeight="1" hidden="1">
      <c r="B781" s="198" t="s">
        <v>389</v>
      </c>
      <c r="C781" s="348"/>
      <c r="D781" s="196" t="s">
        <v>301</v>
      </c>
      <c r="E781" s="196" t="s">
        <v>315</v>
      </c>
      <c r="F781" s="392" t="s">
        <v>461</v>
      </c>
      <c r="G781" s="238">
        <v>240</v>
      </c>
      <c r="H781" s="238">
        <v>2</v>
      </c>
      <c r="I781" s="197"/>
      <c r="J781" s="197"/>
      <c r="K781" s="197"/>
    </row>
    <row r="782" spans="2:11" ht="14.25" customHeight="1">
      <c r="B782" s="342" t="s">
        <v>342</v>
      </c>
      <c r="C782" s="411"/>
      <c r="D782" s="217" t="s">
        <v>343</v>
      </c>
      <c r="E782" s="456"/>
      <c r="F782" s="217"/>
      <c r="G782" s="217"/>
      <c r="H782" s="217"/>
      <c r="I782" s="340">
        <f>I783+I806+I869+I903+I932</f>
        <v>165255.20000000004</v>
      </c>
      <c r="J782" s="340">
        <f>J783+J806+J869+J903+J932</f>
        <v>146317.4</v>
      </c>
      <c r="K782" s="340">
        <f>K783+K806+K869+K903+K932</f>
        <v>136448.4</v>
      </c>
    </row>
    <row r="783" spans="2:11" ht="12.75" customHeight="1">
      <c r="B783" s="356" t="s">
        <v>344</v>
      </c>
      <c r="C783" s="355"/>
      <c r="D783" s="195" t="s">
        <v>343</v>
      </c>
      <c r="E783" s="195" t="s">
        <v>345</v>
      </c>
      <c r="F783" s="217"/>
      <c r="G783" s="217"/>
      <c r="H783" s="217"/>
      <c r="I783" s="197">
        <f>I784+I791+I796+I801</f>
        <v>24967.9</v>
      </c>
      <c r="J783" s="197">
        <f>J784+J791+J796+J801</f>
        <v>23138.6</v>
      </c>
      <c r="K783" s="197">
        <f>K784+K791+K796+K801</f>
        <v>18894.7</v>
      </c>
    </row>
    <row r="784" spans="2:11" ht="26.25" customHeight="1">
      <c r="B784" s="357" t="s">
        <v>567</v>
      </c>
      <c r="C784" s="355"/>
      <c r="D784" s="196" t="s">
        <v>343</v>
      </c>
      <c r="E784" s="196" t="s">
        <v>345</v>
      </c>
      <c r="F784" s="372" t="s">
        <v>568</v>
      </c>
      <c r="G784" s="196"/>
      <c r="H784" s="196"/>
      <c r="I784" s="197">
        <f aca="true" t="shared" si="12" ref="I784:I789">I785</f>
        <v>10515.9</v>
      </c>
      <c r="J784" s="197">
        <f aca="true" t="shared" si="13" ref="J784:J789">J785</f>
        <v>10926.9</v>
      </c>
      <c r="K784" s="197">
        <f aca="true" t="shared" si="14" ref="K784:K789">K785</f>
        <v>7106.6</v>
      </c>
    </row>
    <row r="785" spans="2:11" ht="12.75" customHeight="1">
      <c r="B785" s="375" t="s">
        <v>569</v>
      </c>
      <c r="C785" s="355"/>
      <c r="D785" s="196" t="s">
        <v>343</v>
      </c>
      <c r="E785" s="196" t="s">
        <v>345</v>
      </c>
      <c r="F785" s="362" t="s">
        <v>570</v>
      </c>
      <c r="G785" s="196"/>
      <c r="H785" s="196"/>
      <c r="I785" s="197">
        <f t="shared" si="12"/>
        <v>10515.9</v>
      </c>
      <c r="J785" s="197">
        <f t="shared" si="13"/>
        <v>10926.9</v>
      </c>
      <c r="K785" s="197">
        <f t="shared" si="14"/>
        <v>7106.6</v>
      </c>
    </row>
    <row r="786" spans="2:11" ht="14.25" customHeight="1">
      <c r="B786" s="375" t="s">
        <v>571</v>
      </c>
      <c r="C786" s="355"/>
      <c r="D786" s="196" t="s">
        <v>343</v>
      </c>
      <c r="E786" s="196" t="s">
        <v>345</v>
      </c>
      <c r="F786" s="362" t="s">
        <v>572</v>
      </c>
      <c r="G786" s="196"/>
      <c r="H786" s="196"/>
      <c r="I786" s="197">
        <f t="shared" si="12"/>
        <v>10515.9</v>
      </c>
      <c r="J786" s="197">
        <f t="shared" si="13"/>
        <v>10926.9</v>
      </c>
      <c r="K786" s="197">
        <f t="shared" si="14"/>
        <v>7106.6</v>
      </c>
    </row>
    <row r="787" spans="2:11" ht="12.75" customHeight="1">
      <c r="B787" s="374" t="s">
        <v>573</v>
      </c>
      <c r="C787" s="355"/>
      <c r="D787" s="196" t="s">
        <v>343</v>
      </c>
      <c r="E787" s="196" t="s">
        <v>345</v>
      </c>
      <c r="F787" s="372" t="s">
        <v>574</v>
      </c>
      <c r="G787" s="196"/>
      <c r="H787" s="196"/>
      <c r="I787" s="197">
        <f t="shared" si="12"/>
        <v>10515.9</v>
      </c>
      <c r="J787" s="197">
        <f t="shared" si="13"/>
        <v>10926.9</v>
      </c>
      <c r="K787" s="197">
        <f t="shared" si="14"/>
        <v>7106.6</v>
      </c>
    </row>
    <row r="788" spans="2:11" ht="14.25" customHeight="1">
      <c r="B788" s="198" t="s">
        <v>575</v>
      </c>
      <c r="C788" s="355"/>
      <c r="D788" s="196" t="s">
        <v>343</v>
      </c>
      <c r="E788" s="196" t="s">
        <v>345</v>
      </c>
      <c r="F788" s="372" t="s">
        <v>574</v>
      </c>
      <c r="G788" s="196" t="s">
        <v>481</v>
      </c>
      <c r="H788" s="196"/>
      <c r="I788" s="197">
        <f t="shared" si="12"/>
        <v>10515.9</v>
      </c>
      <c r="J788" s="197">
        <f t="shared" si="13"/>
        <v>10926.9</v>
      </c>
      <c r="K788" s="197">
        <f t="shared" si="14"/>
        <v>7106.6</v>
      </c>
    </row>
    <row r="789" spans="2:11" ht="12.75" customHeight="1">
      <c r="B789" s="198" t="s">
        <v>576</v>
      </c>
      <c r="C789" s="355"/>
      <c r="D789" s="196" t="s">
        <v>343</v>
      </c>
      <c r="E789" s="196" t="s">
        <v>345</v>
      </c>
      <c r="F789" s="372" t="s">
        <v>574</v>
      </c>
      <c r="G789" s="196">
        <v>610</v>
      </c>
      <c r="H789" s="196"/>
      <c r="I789" s="197">
        <f t="shared" si="12"/>
        <v>10515.9</v>
      </c>
      <c r="J789" s="197">
        <f t="shared" si="13"/>
        <v>10926.9</v>
      </c>
      <c r="K789" s="197">
        <f t="shared" si="14"/>
        <v>7106.6</v>
      </c>
    </row>
    <row r="790" spans="2:11" ht="12.75" customHeight="1">
      <c r="B790" s="198" t="s">
        <v>389</v>
      </c>
      <c r="C790" s="355"/>
      <c r="D790" s="196" t="s">
        <v>343</v>
      </c>
      <c r="E790" s="196" t="s">
        <v>345</v>
      </c>
      <c r="F790" s="372" t="s">
        <v>574</v>
      </c>
      <c r="G790" s="196">
        <v>610</v>
      </c>
      <c r="H790" s="196">
        <v>2</v>
      </c>
      <c r="I790" s="197">
        <v>10515.9</v>
      </c>
      <c r="J790" s="197">
        <v>10926.9</v>
      </c>
      <c r="K790" s="197">
        <v>7106.6</v>
      </c>
    </row>
    <row r="791" spans="2:11" ht="66.75" customHeight="1">
      <c r="B791" s="457" t="s">
        <v>577</v>
      </c>
      <c r="C791" s="355"/>
      <c r="D791" s="196" t="s">
        <v>343</v>
      </c>
      <c r="E791" s="196" t="s">
        <v>345</v>
      </c>
      <c r="F791" s="452" t="s">
        <v>578</v>
      </c>
      <c r="G791" s="196"/>
      <c r="H791" s="196"/>
      <c r="I791" s="197">
        <f>I792</f>
        <v>14452</v>
      </c>
      <c r="J791" s="197">
        <f>J792</f>
        <v>12211.7</v>
      </c>
      <c r="K791" s="197">
        <f>K792</f>
        <v>11788.1</v>
      </c>
    </row>
    <row r="792" spans="2:11" ht="12.75" customHeight="1">
      <c r="B792" s="375" t="s">
        <v>571</v>
      </c>
      <c r="C792" s="348"/>
      <c r="D792" s="196" t="s">
        <v>343</v>
      </c>
      <c r="E792" s="196" t="s">
        <v>345</v>
      </c>
      <c r="F792" s="452" t="s">
        <v>579</v>
      </c>
      <c r="G792" s="196"/>
      <c r="H792" s="196"/>
      <c r="I792" s="197">
        <f>I793</f>
        <v>14452</v>
      </c>
      <c r="J792" s="197">
        <f>J793</f>
        <v>12211.7</v>
      </c>
      <c r="K792" s="197">
        <f>K793</f>
        <v>11788.1</v>
      </c>
    </row>
    <row r="793" spans="2:11" ht="14.25" customHeight="1">
      <c r="B793" s="198" t="s">
        <v>575</v>
      </c>
      <c r="C793" s="348"/>
      <c r="D793" s="196" t="s">
        <v>343</v>
      </c>
      <c r="E793" s="196" t="s">
        <v>345</v>
      </c>
      <c r="F793" s="452" t="s">
        <v>579</v>
      </c>
      <c r="G793" s="196" t="s">
        <v>481</v>
      </c>
      <c r="H793" s="196"/>
      <c r="I793" s="197">
        <f>I794</f>
        <v>14452</v>
      </c>
      <c r="J793" s="197">
        <f>J794</f>
        <v>12211.7</v>
      </c>
      <c r="K793" s="197">
        <f>K794</f>
        <v>11788.1</v>
      </c>
    </row>
    <row r="794" spans="2:11" ht="12.75" customHeight="1">
      <c r="B794" s="198" t="s">
        <v>576</v>
      </c>
      <c r="C794" s="348"/>
      <c r="D794" s="196" t="s">
        <v>343</v>
      </c>
      <c r="E794" s="196" t="s">
        <v>345</v>
      </c>
      <c r="F794" s="452" t="s">
        <v>579</v>
      </c>
      <c r="G794" s="196">
        <v>610</v>
      </c>
      <c r="H794" s="196"/>
      <c r="I794" s="197">
        <f>I795</f>
        <v>14452</v>
      </c>
      <c r="J794" s="197">
        <f>J795</f>
        <v>12211.7</v>
      </c>
      <c r="K794" s="197">
        <f>K795</f>
        <v>11788.1</v>
      </c>
    </row>
    <row r="795" spans="2:11" ht="14.25" customHeight="1">
      <c r="B795" s="375" t="s">
        <v>390</v>
      </c>
      <c r="C795" s="348"/>
      <c r="D795" s="196" t="s">
        <v>343</v>
      </c>
      <c r="E795" s="196" t="s">
        <v>345</v>
      </c>
      <c r="F795" s="452" t="s">
        <v>579</v>
      </c>
      <c r="G795" s="196">
        <v>610</v>
      </c>
      <c r="H795" s="196" t="s">
        <v>451</v>
      </c>
      <c r="I795" s="197">
        <v>14452</v>
      </c>
      <c r="J795" s="197">
        <v>12211.7</v>
      </c>
      <c r="K795" s="197">
        <v>11788.1</v>
      </c>
    </row>
    <row r="796" spans="2:11" ht="12.75" customHeight="1" hidden="1">
      <c r="B796" s="198" t="s">
        <v>393</v>
      </c>
      <c r="C796" s="348"/>
      <c r="D796" s="196" t="s">
        <v>343</v>
      </c>
      <c r="E796" s="196" t="s">
        <v>345</v>
      </c>
      <c r="F796" s="372" t="s">
        <v>394</v>
      </c>
      <c r="G796" s="196"/>
      <c r="H796" s="196"/>
      <c r="I796" s="197">
        <f>I797</f>
        <v>0</v>
      </c>
      <c r="J796" s="197">
        <f>J797</f>
        <v>0</v>
      </c>
      <c r="K796" s="197">
        <f>K797</f>
        <v>0</v>
      </c>
    </row>
    <row r="797" spans="2:11" ht="26.25" customHeight="1" hidden="1">
      <c r="B797" s="202" t="s">
        <v>540</v>
      </c>
      <c r="C797" s="348"/>
      <c r="D797" s="196" t="s">
        <v>343</v>
      </c>
      <c r="E797" s="196" t="s">
        <v>345</v>
      </c>
      <c r="F797" s="372" t="s">
        <v>541</v>
      </c>
      <c r="G797" s="196"/>
      <c r="H797" s="196"/>
      <c r="I797" s="197">
        <f>I798</f>
        <v>0</v>
      </c>
      <c r="J797" s="197">
        <f>J798</f>
        <v>0</v>
      </c>
      <c r="K797" s="197">
        <f>K798</f>
        <v>0</v>
      </c>
    </row>
    <row r="798" spans="2:11" ht="12.75" customHeight="1" hidden="1">
      <c r="B798" s="198" t="s">
        <v>575</v>
      </c>
      <c r="C798" s="348"/>
      <c r="D798" s="196" t="s">
        <v>343</v>
      </c>
      <c r="E798" s="196" t="s">
        <v>345</v>
      </c>
      <c r="F798" s="372" t="s">
        <v>541</v>
      </c>
      <c r="G798" s="196" t="s">
        <v>481</v>
      </c>
      <c r="H798" s="196"/>
      <c r="I798" s="197">
        <f>I799</f>
        <v>0</v>
      </c>
      <c r="J798" s="197">
        <f>J799</f>
        <v>0</v>
      </c>
      <c r="K798" s="197">
        <f>K799</f>
        <v>0</v>
      </c>
    </row>
    <row r="799" spans="2:11" ht="14.25" customHeight="1" hidden="1">
      <c r="B799" s="198" t="s">
        <v>576</v>
      </c>
      <c r="C799" s="348"/>
      <c r="D799" s="196" t="s">
        <v>343</v>
      </c>
      <c r="E799" s="196" t="s">
        <v>345</v>
      </c>
      <c r="F799" s="372" t="s">
        <v>541</v>
      </c>
      <c r="G799" s="196">
        <v>610</v>
      </c>
      <c r="H799" s="196"/>
      <c r="I799" s="197">
        <f>I800</f>
        <v>0</v>
      </c>
      <c r="J799" s="197">
        <f>J800</f>
        <v>0</v>
      </c>
      <c r="K799" s="197">
        <f>K800</f>
        <v>0</v>
      </c>
    </row>
    <row r="800" spans="2:11" ht="12.75" customHeight="1" hidden="1">
      <c r="B800" s="375" t="s">
        <v>390</v>
      </c>
      <c r="C800" s="348"/>
      <c r="D800" s="196" t="s">
        <v>343</v>
      </c>
      <c r="E800" s="196" t="s">
        <v>345</v>
      </c>
      <c r="F800" s="372" t="s">
        <v>541</v>
      </c>
      <c r="G800" s="196">
        <v>610</v>
      </c>
      <c r="H800" s="196" t="s">
        <v>451</v>
      </c>
      <c r="I800" s="197"/>
      <c r="J800" s="197"/>
      <c r="K800" s="197"/>
    </row>
    <row r="801" spans="2:11" ht="28.5" customHeight="1" hidden="1">
      <c r="B801" s="216" t="s">
        <v>445</v>
      </c>
      <c r="C801" s="348"/>
      <c r="D801" s="196" t="s">
        <v>343</v>
      </c>
      <c r="E801" s="196" t="s">
        <v>345</v>
      </c>
      <c r="F801" s="458" t="s">
        <v>434</v>
      </c>
      <c r="G801" s="196"/>
      <c r="H801" s="196"/>
      <c r="I801" s="197">
        <f>I802</f>
        <v>0</v>
      </c>
      <c r="J801" s="197">
        <f>J802</f>
        <v>0</v>
      </c>
      <c r="K801" s="197">
        <f>K802</f>
        <v>0</v>
      </c>
    </row>
    <row r="802" spans="2:11" ht="12.75" customHeight="1" hidden="1">
      <c r="B802" s="200" t="s">
        <v>417</v>
      </c>
      <c r="C802" s="348"/>
      <c r="D802" s="196" t="s">
        <v>343</v>
      </c>
      <c r="E802" s="196" t="s">
        <v>345</v>
      </c>
      <c r="F802" s="220" t="s">
        <v>446</v>
      </c>
      <c r="G802" s="196"/>
      <c r="H802" s="196"/>
      <c r="I802" s="197">
        <f>I803</f>
        <v>0</v>
      </c>
      <c r="J802" s="197">
        <f>J803</f>
        <v>0</v>
      </c>
      <c r="K802" s="197">
        <f>K803</f>
        <v>0</v>
      </c>
    </row>
    <row r="803" spans="2:11" ht="12.75" customHeight="1" hidden="1">
      <c r="B803" s="198" t="s">
        <v>575</v>
      </c>
      <c r="C803" s="348"/>
      <c r="D803" s="196" t="s">
        <v>343</v>
      </c>
      <c r="E803" s="196" t="s">
        <v>345</v>
      </c>
      <c r="F803" s="220" t="s">
        <v>446</v>
      </c>
      <c r="G803" s="196" t="s">
        <v>481</v>
      </c>
      <c r="H803" s="196"/>
      <c r="I803" s="197">
        <f>I804</f>
        <v>0</v>
      </c>
      <c r="J803" s="197">
        <f>J804</f>
        <v>0</v>
      </c>
      <c r="K803" s="197">
        <f>K804</f>
        <v>0</v>
      </c>
    </row>
    <row r="804" spans="2:11" ht="12.75" customHeight="1" hidden="1">
      <c r="B804" s="198" t="s">
        <v>576</v>
      </c>
      <c r="C804" s="348"/>
      <c r="D804" s="196" t="s">
        <v>343</v>
      </c>
      <c r="E804" s="196" t="s">
        <v>345</v>
      </c>
      <c r="F804" s="220" t="s">
        <v>446</v>
      </c>
      <c r="G804" s="196" t="s">
        <v>580</v>
      </c>
      <c r="H804" s="196"/>
      <c r="I804" s="197">
        <f>I805</f>
        <v>0</v>
      </c>
      <c r="J804" s="197">
        <f>J805</f>
        <v>0</v>
      </c>
      <c r="K804" s="197">
        <f>K805</f>
        <v>0</v>
      </c>
    </row>
    <row r="805" spans="2:11" ht="12.75" customHeight="1" hidden="1">
      <c r="B805" s="198" t="s">
        <v>389</v>
      </c>
      <c r="C805" s="348"/>
      <c r="D805" s="196" t="s">
        <v>343</v>
      </c>
      <c r="E805" s="196" t="s">
        <v>345</v>
      </c>
      <c r="F805" s="220" t="s">
        <v>446</v>
      </c>
      <c r="G805" s="196" t="s">
        <v>580</v>
      </c>
      <c r="H805" s="196" t="s">
        <v>413</v>
      </c>
      <c r="I805" s="197"/>
      <c r="J805" s="197"/>
      <c r="K805" s="197"/>
    </row>
    <row r="806" spans="2:11" ht="14.25" customHeight="1">
      <c r="B806" s="356" t="s">
        <v>346</v>
      </c>
      <c r="C806" s="348"/>
      <c r="D806" s="195" t="s">
        <v>343</v>
      </c>
      <c r="E806" s="195" t="s">
        <v>347</v>
      </c>
      <c r="F806" s="196"/>
      <c r="G806" s="196"/>
      <c r="H806" s="196"/>
      <c r="I806" s="237">
        <f>IK808+I815+I821+I826+I832+I836+I841+I853+I860+I808+I864</f>
        <v>126028.00000000001</v>
      </c>
      <c r="J806" s="237">
        <f>IL808+J815+J821+J826+J832+J836+J841+J853+J860+J808+J864</f>
        <v>110646.2</v>
      </c>
      <c r="K806" s="237">
        <f>IM808+K815+K821+K826+K832+K836+K841+K853+K860+K808+K864</f>
        <v>104441.09999999999</v>
      </c>
    </row>
    <row r="807" spans="2:11" ht="14.25" customHeight="1">
      <c r="B807" s="375" t="s">
        <v>581</v>
      </c>
      <c r="C807" s="348"/>
      <c r="D807" s="196" t="s">
        <v>343</v>
      </c>
      <c r="E807" s="196" t="s">
        <v>347</v>
      </c>
      <c r="F807" s="372" t="s">
        <v>582</v>
      </c>
      <c r="G807" s="196"/>
      <c r="H807" s="196"/>
      <c r="I807" s="197">
        <f>I815+I820+I826+I832+I836+I841+I853</f>
        <v>125890.50000000001</v>
      </c>
      <c r="J807" s="197">
        <f>J815+J820+J826+J832+J836+J841+J853</f>
        <v>110646.2</v>
      </c>
      <c r="K807" s="197">
        <f>K815+K820+K826+K832+K836+K841+K853</f>
        <v>104441.09999999999</v>
      </c>
    </row>
    <row r="808" spans="2:11" ht="43.5" customHeight="1">
      <c r="B808" s="357" t="s">
        <v>442</v>
      </c>
      <c r="C808" s="354"/>
      <c r="D808" s="196" t="s">
        <v>343</v>
      </c>
      <c r="E808" s="196" t="s">
        <v>347</v>
      </c>
      <c r="F808" s="372" t="s">
        <v>443</v>
      </c>
      <c r="G808" s="196"/>
      <c r="H808" s="196"/>
      <c r="I808" s="197">
        <f>I811</f>
        <v>37.5</v>
      </c>
      <c r="J808" s="197">
        <f>J811</f>
        <v>0</v>
      </c>
      <c r="K808" s="197">
        <f>K811</f>
        <v>0</v>
      </c>
    </row>
    <row r="809" spans="2:11" ht="14.25" customHeight="1" hidden="1">
      <c r="B809" s="200"/>
      <c r="C809" s="354"/>
      <c r="D809" s="196" t="s">
        <v>343</v>
      </c>
      <c r="E809" s="196" t="s">
        <v>347</v>
      </c>
      <c r="F809" s="372" t="s">
        <v>434</v>
      </c>
      <c r="G809" s="196"/>
      <c r="H809" s="196"/>
      <c r="I809" s="197">
        <f>I810</f>
        <v>37.5</v>
      </c>
      <c r="J809" s="197"/>
      <c r="K809" s="197"/>
    </row>
    <row r="810" spans="2:11" ht="14.25" customHeight="1" hidden="1">
      <c r="B810" s="200"/>
      <c r="C810" s="348"/>
      <c r="D810" s="196" t="s">
        <v>343</v>
      </c>
      <c r="E810" s="196" t="s">
        <v>347</v>
      </c>
      <c r="F810" s="372" t="s">
        <v>434</v>
      </c>
      <c r="G810" s="196"/>
      <c r="H810" s="196"/>
      <c r="I810" s="197">
        <f>I811</f>
        <v>37.5</v>
      </c>
      <c r="J810" s="197"/>
      <c r="K810" s="197"/>
    </row>
    <row r="811" spans="2:11" ht="14.25" customHeight="1">
      <c r="B811" s="200" t="s">
        <v>417</v>
      </c>
      <c r="C811" s="348"/>
      <c r="D811" s="196" t="s">
        <v>343</v>
      </c>
      <c r="E811" s="196" t="s">
        <v>347</v>
      </c>
      <c r="F811" s="362" t="s">
        <v>444</v>
      </c>
      <c r="G811" s="196"/>
      <c r="H811" s="196"/>
      <c r="I811" s="197">
        <f>I812</f>
        <v>37.5</v>
      </c>
      <c r="J811" s="197">
        <f>J812</f>
        <v>0</v>
      </c>
      <c r="K811" s="197">
        <f>K812</f>
        <v>0</v>
      </c>
    </row>
    <row r="812" spans="2:11" ht="14.25" customHeight="1">
      <c r="B812" s="198" t="s">
        <v>575</v>
      </c>
      <c r="C812" s="348"/>
      <c r="D812" s="196" t="s">
        <v>343</v>
      </c>
      <c r="E812" s="196" t="s">
        <v>347</v>
      </c>
      <c r="F812" s="362" t="s">
        <v>444</v>
      </c>
      <c r="G812" s="196" t="s">
        <v>481</v>
      </c>
      <c r="H812" s="196"/>
      <c r="I812" s="197">
        <f>I813</f>
        <v>37.5</v>
      </c>
      <c r="J812" s="197">
        <f>J813</f>
        <v>0</v>
      </c>
      <c r="K812" s="197">
        <f>K813</f>
        <v>0</v>
      </c>
    </row>
    <row r="813" spans="2:11" ht="15.75" customHeight="1">
      <c r="B813" s="198" t="s">
        <v>576</v>
      </c>
      <c r="C813" s="348"/>
      <c r="D813" s="196" t="s">
        <v>343</v>
      </c>
      <c r="E813" s="196" t="s">
        <v>347</v>
      </c>
      <c r="F813" s="362" t="s">
        <v>444</v>
      </c>
      <c r="G813" s="196">
        <v>610</v>
      </c>
      <c r="H813" s="196"/>
      <c r="I813" s="197">
        <f>I814</f>
        <v>37.5</v>
      </c>
      <c r="J813" s="197">
        <f>J814</f>
        <v>0</v>
      </c>
      <c r="K813" s="197">
        <f>K814</f>
        <v>0</v>
      </c>
    </row>
    <row r="814" spans="2:11" ht="12.75" customHeight="1">
      <c r="B814" s="198" t="s">
        <v>389</v>
      </c>
      <c r="C814" s="348"/>
      <c r="D814" s="196" t="s">
        <v>343</v>
      </c>
      <c r="E814" s="196" t="s">
        <v>347</v>
      </c>
      <c r="F814" s="362" t="s">
        <v>444</v>
      </c>
      <c r="G814" s="196">
        <v>610</v>
      </c>
      <c r="H814" s="196">
        <v>2</v>
      </c>
      <c r="I814" s="197">
        <v>37.5</v>
      </c>
      <c r="J814" s="197"/>
      <c r="K814" s="197"/>
    </row>
    <row r="815" spans="2:11" ht="14.25" customHeight="1">
      <c r="B815" s="202" t="s">
        <v>583</v>
      </c>
      <c r="C815" s="348"/>
      <c r="D815" s="196" t="s">
        <v>343</v>
      </c>
      <c r="E815" s="196" t="s">
        <v>347</v>
      </c>
      <c r="F815" s="372" t="s">
        <v>584</v>
      </c>
      <c r="G815" s="196"/>
      <c r="H815" s="196"/>
      <c r="I815" s="197">
        <f>I816</f>
        <v>33983.2</v>
      </c>
      <c r="J815" s="197">
        <f>J816</f>
        <v>32080.1</v>
      </c>
      <c r="K815" s="197">
        <f>K816</f>
        <v>30102.8</v>
      </c>
    </row>
    <row r="816" spans="2:11" ht="14.25" customHeight="1">
      <c r="B816" s="203" t="s">
        <v>585</v>
      </c>
      <c r="C816" s="348"/>
      <c r="D816" s="196" t="s">
        <v>343</v>
      </c>
      <c r="E816" s="196" t="s">
        <v>347</v>
      </c>
      <c r="F816" s="372" t="s">
        <v>586</v>
      </c>
      <c r="G816" s="196"/>
      <c r="H816" s="196"/>
      <c r="I816" s="197">
        <f>I817</f>
        <v>33983.2</v>
      </c>
      <c r="J816" s="197">
        <f>J817</f>
        <v>32080.1</v>
      </c>
      <c r="K816" s="197">
        <f>K817</f>
        <v>30102.8</v>
      </c>
    </row>
    <row r="817" spans="2:11" ht="12.75" customHeight="1">
      <c r="B817" s="198" t="s">
        <v>575</v>
      </c>
      <c r="C817" s="348"/>
      <c r="D817" s="196" t="s">
        <v>343</v>
      </c>
      <c r="E817" s="196" t="s">
        <v>347</v>
      </c>
      <c r="F817" s="372" t="s">
        <v>586</v>
      </c>
      <c r="G817" s="196" t="s">
        <v>481</v>
      </c>
      <c r="H817" s="196"/>
      <c r="I817" s="197">
        <f>I818</f>
        <v>33983.2</v>
      </c>
      <c r="J817" s="197">
        <f>J818</f>
        <v>32080.1</v>
      </c>
      <c r="K817" s="197">
        <f>K818</f>
        <v>30102.8</v>
      </c>
    </row>
    <row r="818" spans="2:11" ht="12.75" customHeight="1">
      <c r="B818" s="198" t="s">
        <v>576</v>
      </c>
      <c r="C818" s="348"/>
      <c r="D818" s="196" t="s">
        <v>343</v>
      </c>
      <c r="E818" s="196" t="s">
        <v>347</v>
      </c>
      <c r="F818" s="372" t="s">
        <v>586</v>
      </c>
      <c r="G818" s="196">
        <v>610</v>
      </c>
      <c r="H818" s="196"/>
      <c r="I818" s="197">
        <f>I819</f>
        <v>33983.2</v>
      </c>
      <c r="J818" s="197">
        <f>J819</f>
        <v>32080.1</v>
      </c>
      <c r="K818" s="197">
        <f>K819</f>
        <v>30102.8</v>
      </c>
    </row>
    <row r="819" spans="2:11" ht="12.75" customHeight="1">
      <c r="B819" s="198" t="s">
        <v>389</v>
      </c>
      <c r="C819" s="348"/>
      <c r="D819" s="196" t="s">
        <v>343</v>
      </c>
      <c r="E819" s="196" t="s">
        <v>347</v>
      </c>
      <c r="F819" s="372" t="s">
        <v>586</v>
      </c>
      <c r="G819" s="196">
        <v>610</v>
      </c>
      <c r="H819" s="196">
        <v>2</v>
      </c>
      <c r="I819" s="197">
        <v>33983.2</v>
      </c>
      <c r="J819" s="197">
        <v>32080.1</v>
      </c>
      <c r="K819" s="197">
        <v>30102.8</v>
      </c>
    </row>
    <row r="820" spans="2:11" ht="12.75" customHeight="1">
      <c r="B820" s="198" t="s">
        <v>587</v>
      </c>
      <c r="C820" s="348"/>
      <c r="D820" s="196" t="s">
        <v>343</v>
      </c>
      <c r="E820" s="196" t="s">
        <v>347</v>
      </c>
      <c r="F820" s="372" t="s">
        <v>588</v>
      </c>
      <c r="G820" s="196"/>
      <c r="H820" s="196"/>
      <c r="I820" s="197">
        <f>I821</f>
        <v>5197.6</v>
      </c>
      <c r="J820" s="197">
        <f>J821</f>
        <v>6415.8</v>
      </c>
      <c r="K820" s="197">
        <f>K821</f>
        <v>6273</v>
      </c>
    </row>
    <row r="821" spans="2:11" ht="27.75" customHeight="1">
      <c r="B821" s="202" t="s">
        <v>589</v>
      </c>
      <c r="C821" s="348"/>
      <c r="D821" s="196" t="s">
        <v>343</v>
      </c>
      <c r="E821" s="196" t="s">
        <v>347</v>
      </c>
      <c r="F821" s="372" t="s">
        <v>590</v>
      </c>
      <c r="G821" s="196"/>
      <c r="H821" s="196"/>
      <c r="I821" s="197">
        <f>I822</f>
        <v>5197.6</v>
      </c>
      <c r="J821" s="197">
        <f>J822</f>
        <v>6415.8</v>
      </c>
      <c r="K821" s="197">
        <f>K822</f>
        <v>6273</v>
      </c>
    </row>
    <row r="822" spans="2:11" ht="12.75" customHeight="1">
      <c r="B822" s="198" t="s">
        <v>575</v>
      </c>
      <c r="C822" s="348"/>
      <c r="D822" s="196" t="s">
        <v>343</v>
      </c>
      <c r="E822" s="196" t="s">
        <v>347</v>
      </c>
      <c r="F822" s="372" t="s">
        <v>590</v>
      </c>
      <c r="G822" s="196" t="s">
        <v>481</v>
      </c>
      <c r="H822" s="196"/>
      <c r="I822" s="197">
        <f>I823</f>
        <v>5197.6</v>
      </c>
      <c r="J822" s="197">
        <f>J823</f>
        <v>6415.8</v>
      </c>
      <c r="K822" s="197">
        <f>K823</f>
        <v>6273</v>
      </c>
    </row>
    <row r="823" spans="2:11" ht="14.25" customHeight="1">
      <c r="B823" s="198" t="s">
        <v>576</v>
      </c>
      <c r="C823" s="348"/>
      <c r="D823" s="196" t="s">
        <v>343</v>
      </c>
      <c r="E823" s="196" t="s">
        <v>347</v>
      </c>
      <c r="F823" s="372" t="s">
        <v>590</v>
      </c>
      <c r="G823" s="196">
        <v>610</v>
      </c>
      <c r="H823" s="196"/>
      <c r="I823" s="197">
        <f>I825+I824</f>
        <v>5197.6</v>
      </c>
      <c r="J823" s="197">
        <f>J825+J824</f>
        <v>6415.8</v>
      </c>
      <c r="K823" s="197">
        <f>K825+K824</f>
        <v>6273</v>
      </c>
    </row>
    <row r="824" spans="2:11" ht="12.75" customHeight="1">
      <c r="B824" s="375" t="s">
        <v>390</v>
      </c>
      <c r="C824" s="348"/>
      <c r="D824" s="196" t="s">
        <v>343</v>
      </c>
      <c r="E824" s="196" t="s">
        <v>347</v>
      </c>
      <c r="F824" s="372" t="s">
        <v>590</v>
      </c>
      <c r="G824" s="196" t="s">
        <v>580</v>
      </c>
      <c r="H824" s="196" t="s">
        <v>451</v>
      </c>
      <c r="I824" s="197">
        <v>2578.5</v>
      </c>
      <c r="J824" s="197">
        <v>3207.9</v>
      </c>
      <c r="K824" s="197">
        <v>3136.5</v>
      </c>
    </row>
    <row r="825" spans="2:11" ht="14.25" customHeight="1">
      <c r="B825" s="375" t="s">
        <v>389</v>
      </c>
      <c r="C825" s="348"/>
      <c r="D825" s="196" t="s">
        <v>343</v>
      </c>
      <c r="E825" s="196" t="s">
        <v>347</v>
      </c>
      <c r="F825" s="372" t="s">
        <v>591</v>
      </c>
      <c r="G825" s="196">
        <v>610</v>
      </c>
      <c r="H825" s="196" t="s">
        <v>413</v>
      </c>
      <c r="I825" s="197">
        <v>2619.1</v>
      </c>
      <c r="J825" s="197">
        <v>3207.9</v>
      </c>
      <c r="K825" s="197">
        <v>3136.5</v>
      </c>
    </row>
    <row r="826" spans="2:11" ht="26.25" customHeight="1">
      <c r="B826" s="219" t="s">
        <v>592</v>
      </c>
      <c r="C826" s="348"/>
      <c r="D826" s="196" t="s">
        <v>343</v>
      </c>
      <c r="E826" s="196" t="s">
        <v>347</v>
      </c>
      <c r="F826" s="372" t="s">
        <v>593</v>
      </c>
      <c r="G826" s="196"/>
      <c r="H826" s="196"/>
      <c r="I826" s="197">
        <f>I827</f>
        <v>3913.8</v>
      </c>
      <c r="J826" s="197">
        <f>J827</f>
        <v>3664.4</v>
      </c>
      <c r="K826" s="197">
        <f>K827</f>
        <v>3363.5</v>
      </c>
    </row>
    <row r="827" spans="2:11" ht="14.25" customHeight="1">
      <c r="B827" s="198" t="s">
        <v>575</v>
      </c>
      <c r="C827" s="348"/>
      <c r="D827" s="196" t="s">
        <v>343</v>
      </c>
      <c r="E827" s="196" t="s">
        <v>347</v>
      </c>
      <c r="F827" s="372" t="s">
        <v>594</v>
      </c>
      <c r="G827" s="196" t="s">
        <v>481</v>
      </c>
      <c r="H827" s="196"/>
      <c r="I827" s="197">
        <f>I828</f>
        <v>3913.8</v>
      </c>
      <c r="J827" s="197">
        <f>J828</f>
        <v>3664.4</v>
      </c>
      <c r="K827" s="197">
        <f>K828</f>
        <v>3363.5</v>
      </c>
    </row>
    <row r="828" spans="2:11" ht="12.75" customHeight="1">
      <c r="B828" s="198" t="s">
        <v>576</v>
      </c>
      <c r="C828" s="348"/>
      <c r="D828" s="196" t="s">
        <v>343</v>
      </c>
      <c r="E828" s="196" t="s">
        <v>347</v>
      </c>
      <c r="F828" s="372" t="s">
        <v>594</v>
      </c>
      <c r="G828" s="196">
        <v>610</v>
      </c>
      <c r="H828" s="196"/>
      <c r="I828" s="197">
        <f>I830+I829+I831</f>
        <v>3913.8</v>
      </c>
      <c r="J828" s="197">
        <f>J830+J829+J831</f>
        <v>3664.4</v>
      </c>
      <c r="K828" s="197">
        <f>K830+K829+K831</f>
        <v>3363.5</v>
      </c>
    </row>
    <row r="829" spans="2:11" ht="14.25" customHeight="1">
      <c r="B829" s="375" t="s">
        <v>389</v>
      </c>
      <c r="C829" s="348"/>
      <c r="D829" s="196" t="s">
        <v>343</v>
      </c>
      <c r="E829" s="196" t="s">
        <v>347</v>
      </c>
      <c r="F829" s="372" t="s">
        <v>594</v>
      </c>
      <c r="G829" s="196">
        <v>610</v>
      </c>
      <c r="H829" s="196" t="s">
        <v>413</v>
      </c>
      <c r="I829" s="197">
        <v>39.1</v>
      </c>
      <c r="J829" s="197">
        <v>36.6</v>
      </c>
      <c r="K829" s="197">
        <v>33.6</v>
      </c>
    </row>
    <row r="830" spans="1:66" s="408" customFormat="1" ht="15" customHeight="1">
      <c r="A830" s="315"/>
      <c r="B830" s="375" t="s">
        <v>390</v>
      </c>
      <c r="C830" s="348"/>
      <c r="D830" s="196" t="s">
        <v>343</v>
      </c>
      <c r="E830" s="196" t="s">
        <v>347</v>
      </c>
      <c r="F830" s="372" t="s">
        <v>594</v>
      </c>
      <c r="G830" s="196">
        <v>610</v>
      </c>
      <c r="H830" s="196" t="s">
        <v>451</v>
      </c>
      <c r="I830" s="197">
        <v>348.7</v>
      </c>
      <c r="J830" s="197">
        <v>326.5</v>
      </c>
      <c r="K830" s="197">
        <v>266.4</v>
      </c>
      <c r="L830" s="406"/>
      <c r="M830" s="406"/>
      <c r="N830" s="406"/>
      <c r="O830" s="406"/>
      <c r="P830" s="407"/>
      <c r="Q830" s="407"/>
      <c r="R830" s="407"/>
      <c r="S830" s="407"/>
      <c r="T830" s="407"/>
      <c r="U830" s="407"/>
      <c r="V830" s="407"/>
      <c r="W830" s="407"/>
      <c r="X830" s="407"/>
      <c r="Y830" s="407"/>
      <c r="Z830" s="407"/>
      <c r="AA830" s="407"/>
      <c r="AB830" s="407"/>
      <c r="AC830" s="407"/>
      <c r="AD830" s="407"/>
      <c r="AE830" s="407"/>
      <c r="AF830" s="315"/>
      <c r="AG830" s="315"/>
      <c r="AH830" s="315"/>
      <c r="AI830" s="315"/>
      <c r="AJ830" s="315"/>
      <c r="AK830" s="315"/>
      <c r="AL830" s="315"/>
      <c r="AM830" s="315"/>
      <c r="AN830" s="315"/>
      <c r="AO830" s="315"/>
      <c r="AP830" s="315"/>
      <c r="AQ830" s="315"/>
      <c r="AR830" s="315"/>
      <c r="AS830" s="315"/>
      <c r="AT830" s="315"/>
      <c r="AU830" s="315"/>
      <c r="AV830" s="315"/>
      <c r="AW830" s="315"/>
      <c r="AX830" s="315"/>
      <c r="AY830" s="315"/>
      <c r="AZ830" s="315"/>
      <c r="BA830" s="315"/>
      <c r="BB830" s="315"/>
      <c r="BC830" s="315"/>
      <c r="BD830" s="315"/>
      <c r="BE830" s="315"/>
      <c r="BF830" s="315"/>
      <c r="BG830" s="315"/>
      <c r="BH830" s="315"/>
      <c r="BI830" s="315"/>
      <c r="BJ830" s="315"/>
      <c r="BK830" s="315"/>
      <c r="BL830" s="315"/>
      <c r="BM830" s="315"/>
      <c r="BN830" s="315"/>
    </row>
    <row r="831" spans="1:66" s="408" customFormat="1" ht="15" customHeight="1">
      <c r="A831" s="315"/>
      <c r="B831" s="198" t="s">
        <v>391</v>
      </c>
      <c r="C831" s="348"/>
      <c r="D831" s="196" t="s">
        <v>343</v>
      </c>
      <c r="E831" s="196" t="s">
        <v>347</v>
      </c>
      <c r="F831" s="372" t="s">
        <v>594</v>
      </c>
      <c r="G831" s="196">
        <v>610</v>
      </c>
      <c r="H831" s="196" t="s">
        <v>423</v>
      </c>
      <c r="I831" s="197">
        <v>3526</v>
      </c>
      <c r="J831" s="197">
        <v>3301.3</v>
      </c>
      <c r="K831" s="197">
        <v>3063.5</v>
      </c>
      <c r="L831" s="406"/>
      <c r="M831" s="406"/>
      <c r="N831" s="406"/>
      <c r="O831" s="406"/>
      <c r="P831" s="407"/>
      <c r="Q831" s="407"/>
      <c r="R831" s="407"/>
      <c r="S831" s="407"/>
      <c r="T831" s="407"/>
      <c r="U831" s="407"/>
      <c r="V831" s="407"/>
      <c r="W831" s="407"/>
      <c r="X831" s="407"/>
      <c r="Y831" s="407"/>
      <c r="Z831" s="407"/>
      <c r="AA831" s="407"/>
      <c r="AB831" s="407"/>
      <c r="AC831" s="407"/>
      <c r="AD831" s="407"/>
      <c r="AE831" s="407"/>
      <c r="AF831" s="315"/>
      <c r="AG831" s="315"/>
      <c r="AH831" s="315"/>
      <c r="AI831" s="315"/>
      <c r="AJ831" s="315"/>
      <c r="AK831" s="315"/>
      <c r="AL831" s="315"/>
      <c r="AM831" s="315"/>
      <c r="AN831" s="315"/>
      <c r="AO831" s="315"/>
      <c r="AP831" s="315"/>
      <c r="AQ831" s="315"/>
      <c r="AR831" s="315"/>
      <c r="AS831" s="315"/>
      <c r="AT831" s="315"/>
      <c r="AU831" s="315"/>
      <c r="AV831" s="315"/>
      <c r="AW831" s="315"/>
      <c r="AX831" s="315"/>
      <c r="AY831" s="315"/>
      <c r="AZ831" s="315"/>
      <c r="BA831" s="315"/>
      <c r="BB831" s="315"/>
      <c r="BC831" s="315"/>
      <c r="BD831" s="315"/>
      <c r="BE831" s="315"/>
      <c r="BF831" s="315"/>
      <c r="BG831" s="315"/>
      <c r="BH831" s="315"/>
      <c r="BI831" s="315"/>
      <c r="BJ831" s="315"/>
      <c r="BK831" s="315"/>
      <c r="BL831" s="315"/>
      <c r="BM831" s="315"/>
      <c r="BN831" s="315"/>
    </row>
    <row r="832" spans="2:11" ht="66.75" customHeight="1">
      <c r="B832" s="219" t="s">
        <v>595</v>
      </c>
      <c r="C832" s="348"/>
      <c r="D832" s="196" t="s">
        <v>343</v>
      </c>
      <c r="E832" s="196" t="s">
        <v>347</v>
      </c>
      <c r="F832" s="372" t="s">
        <v>596</v>
      </c>
      <c r="G832" s="196"/>
      <c r="H832" s="196"/>
      <c r="I832" s="197">
        <f>I833</f>
        <v>73519.6</v>
      </c>
      <c r="J832" s="197">
        <f>J833</f>
        <v>59157.5</v>
      </c>
      <c r="K832" s="197">
        <f>K833</f>
        <v>55413.6</v>
      </c>
    </row>
    <row r="833" spans="2:11" ht="14.25" customHeight="1">
      <c r="B833" s="198" t="s">
        <v>575</v>
      </c>
      <c r="C833" s="348"/>
      <c r="D833" s="196" t="s">
        <v>343</v>
      </c>
      <c r="E833" s="196" t="s">
        <v>347</v>
      </c>
      <c r="F833" s="372" t="s">
        <v>597</v>
      </c>
      <c r="G833" s="196" t="s">
        <v>481</v>
      </c>
      <c r="H833" s="196"/>
      <c r="I833" s="197">
        <f>I834</f>
        <v>73519.6</v>
      </c>
      <c r="J833" s="197">
        <f>J834</f>
        <v>59157.5</v>
      </c>
      <c r="K833" s="197">
        <f>K834</f>
        <v>55413.6</v>
      </c>
    </row>
    <row r="834" spans="2:11" ht="14.25" customHeight="1">
      <c r="B834" s="198" t="s">
        <v>576</v>
      </c>
      <c r="C834" s="348"/>
      <c r="D834" s="196" t="s">
        <v>343</v>
      </c>
      <c r="E834" s="196" t="s">
        <v>347</v>
      </c>
      <c r="F834" s="372" t="s">
        <v>597</v>
      </c>
      <c r="G834" s="196">
        <v>610</v>
      </c>
      <c r="H834" s="196"/>
      <c r="I834" s="197">
        <f>I835</f>
        <v>73519.6</v>
      </c>
      <c r="J834" s="197">
        <f>J835</f>
        <v>59157.5</v>
      </c>
      <c r="K834" s="197">
        <f>K835</f>
        <v>55413.6</v>
      </c>
    </row>
    <row r="835" spans="2:11" ht="14.25" customHeight="1">
      <c r="B835" s="375" t="s">
        <v>390</v>
      </c>
      <c r="C835" s="348"/>
      <c r="D835" s="196" t="s">
        <v>343</v>
      </c>
      <c r="E835" s="196" t="s">
        <v>347</v>
      </c>
      <c r="F835" s="372" t="s">
        <v>597</v>
      </c>
      <c r="G835" s="196">
        <v>610</v>
      </c>
      <c r="H835" s="196" t="s">
        <v>451</v>
      </c>
      <c r="I835" s="197">
        <v>73519.6</v>
      </c>
      <c r="J835" s="197">
        <v>59157.5</v>
      </c>
      <c r="K835" s="197">
        <v>55413.6</v>
      </c>
    </row>
    <row r="836" spans="2:11" ht="14.25" customHeight="1">
      <c r="B836" s="198" t="s">
        <v>598</v>
      </c>
      <c r="C836" s="348"/>
      <c r="D836" s="196" t="s">
        <v>343</v>
      </c>
      <c r="E836" s="196" t="s">
        <v>347</v>
      </c>
      <c r="F836" s="372" t="s">
        <v>599</v>
      </c>
      <c r="G836" s="196"/>
      <c r="H836" s="196"/>
      <c r="I836" s="197">
        <f>I838</f>
        <v>1464.3</v>
      </c>
      <c r="J836" s="197">
        <f>J838</f>
        <v>1516.4</v>
      </c>
      <c r="K836" s="197">
        <f>K838</f>
        <v>1476.2</v>
      </c>
    </row>
    <row r="837" spans="2:11" ht="14.25" customHeight="1">
      <c r="B837" s="203" t="s">
        <v>417</v>
      </c>
      <c r="C837" s="348"/>
      <c r="D837" s="196" t="s">
        <v>343</v>
      </c>
      <c r="E837" s="196" t="s">
        <v>347</v>
      </c>
      <c r="F837" s="372" t="s">
        <v>600</v>
      </c>
      <c r="G837" s="196"/>
      <c r="H837" s="196"/>
      <c r="I837" s="197">
        <f>I838</f>
        <v>1464.3</v>
      </c>
      <c r="J837" s="197">
        <f>J838</f>
        <v>1516.4</v>
      </c>
      <c r="K837" s="197">
        <f>K838</f>
        <v>1476.2</v>
      </c>
    </row>
    <row r="838" spans="2:11" ht="14.25" customHeight="1">
      <c r="B838" s="198" t="s">
        <v>575</v>
      </c>
      <c r="C838" s="348"/>
      <c r="D838" s="196" t="s">
        <v>343</v>
      </c>
      <c r="E838" s="196" t="s">
        <v>347</v>
      </c>
      <c r="F838" s="372" t="s">
        <v>600</v>
      </c>
      <c r="G838" s="196" t="s">
        <v>481</v>
      </c>
      <c r="H838" s="196"/>
      <c r="I838" s="197">
        <f>I839</f>
        <v>1464.3</v>
      </c>
      <c r="J838" s="197">
        <f>J839</f>
        <v>1516.4</v>
      </c>
      <c r="K838" s="197">
        <f>K839</f>
        <v>1476.2</v>
      </c>
    </row>
    <row r="839" spans="2:11" ht="14.25" customHeight="1">
      <c r="B839" s="198" t="s">
        <v>576</v>
      </c>
      <c r="C839" s="348"/>
      <c r="D839" s="196" t="s">
        <v>343</v>
      </c>
      <c r="E839" s="196" t="s">
        <v>347</v>
      </c>
      <c r="F839" s="372" t="s">
        <v>600</v>
      </c>
      <c r="G839" s="196">
        <v>610</v>
      </c>
      <c r="H839" s="196"/>
      <c r="I839" s="197">
        <f>I840</f>
        <v>1464.3</v>
      </c>
      <c r="J839" s="197">
        <f>J840</f>
        <v>1516.4</v>
      </c>
      <c r="K839" s="197">
        <f>K840</f>
        <v>1476.2</v>
      </c>
    </row>
    <row r="840" spans="2:11" ht="14.25" customHeight="1">
      <c r="B840" s="375" t="s">
        <v>390</v>
      </c>
      <c r="C840" s="348"/>
      <c r="D840" s="196" t="s">
        <v>343</v>
      </c>
      <c r="E840" s="196" t="s">
        <v>347</v>
      </c>
      <c r="F840" s="372" t="s">
        <v>600</v>
      </c>
      <c r="G840" s="196">
        <v>610</v>
      </c>
      <c r="H840" s="196" t="s">
        <v>451</v>
      </c>
      <c r="I840" s="197">
        <v>1464.3</v>
      </c>
      <c r="J840" s="197">
        <v>1516.4</v>
      </c>
      <c r="K840" s="197">
        <v>1476.2</v>
      </c>
    </row>
    <row r="841" spans="2:11" ht="14.25" customHeight="1">
      <c r="B841" s="198" t="s">
        <v>598</v>
      </c>
      <c r="C841" s="348"/>
      <c r="D841" s="196" t="s">
        <v>343</v>
      </c>
      <c r="E841" s="196" t="s">
        <v>347</v>
      </c>
      <c r="F841" s="372" t="s">
        <v>601</v>
      </c>
      <c r="G841" s="196"/>
      <c r="H841" s="196"/>
      <c r="I841" s="197">
        <f>I843</f>
        <v>7812</v>
      </c>
      <c r="J841" s="197">
        <f>J843</f>
        <v>7812</v>
      </c>
      <c r="K841" s="197">
        <f>K843</f>
        <v>7812</v>
      </c>
    </row>
    <row r="842" spans="2:11" ht="14.25" customHeight="1">
      <c r="B842" s="203" t="s">
        <v>585</v>
      </c>
      <c r="C842" s="348"/>
      <c r="D842" s="196" t="s">
        <v>343</v>
      </c>
      <c r="E842" s="196" t="s">
        <v>347</v>
      </c>
      <c r="F842" s="372" t="s">
        <v>602</v>
      </c>
      <c r="G842" s="196"/>
      <c r="H842" s="196"/>
      <c r="I842" s="197">
        <f>I843</f>
        <v>7812</v>
      </c>
      <c r="J842" s="197">
        <f>J843</f>
        <v>7812</v>
      </c>
      <c r="K842" s="197">
        <f>K843</f>
        <v>7812</v>
      </c>
    </row>
    <row r="843" spans="2:11" ht="14.25" customHeight="1">
      <c r="B843" s="198" t="s">
        <v>575</v>
      </c>
      <c r="C843" s="348"/>
      <c r="D843" s="196" t="s">
        <v>343</v>
      </c>
      <c r="E843" s="196" t="s">
        <v>347</v>
      </c>
      <c r="F843" s="372" t="s">
        <v>602</v>
      </c>
      <c r="G843" s="196" t="s">
        <v>481</v>
      </c>
      <c r="H843" s="196"/>
      <c r="I843" s="197">
        <f>I844</f>
        <v>7812</v>
      </c>
      <c r="J843" s="197">
        <f>J844</f>
        <v>7812</v>
      </c>
      <c r="K843" s="197">
        <f>K844</f>
        <v>7812</v>
      </c>
    </row>
    <row r="844" spans="2:11" ht="14.25" customHeight="1">
      <c r="B844" s="198" t="s">
        <v>576</v>
      </c>
      <c r="C844" s="348"/>
      <c r="D844" s="196" t="s">
        <v>343</v>
      </c>
      <c r="E844" s="196" t="s">
        <v>347</v>
      </c>
      <c r="F844" s="372" t="s">
        <v>602</v>
      </c>
      <c r="G844" s="196">
        <v>610</v>
      </c>
      <c r="H844" s="196"/>
      <c r="I844" s="197">
        <f>I845</f>
        <v>7812</v>
      </c>
      <c r="J844" s="197">
        <f>J845</f>
        <v>7812</v>
      </c>
      <c r="K844" s="197">
        <f>K845</f>
        <v>7812</v>
      </c>
    </row>
    <row r="845" spans="2:11" ht="14.25" customHeight="1">
      <c r="B845" s="198" t="s">
        <v>576</v>
      </c>
      <c r="C845" s="348"/>
      <c r="D845" s="196" t="s">
        <v>343</v>
      </c>
      <c r="E845" s="196" t="s">
        <v>347</v>
      </c>
      <c r="F845" s="372" t="s">
        <v>602</v>
      </c>
      <c r="G845" s="196">
        <v>610</v>
      </c>
      <c r="H845" s="196"/>
      <c r="I845" s="197">
        <f>I846</f>
        <v>7812</v>
      </c>
      <c r="J845" s="197">
        <f>J846</f>
        <v>7812</v>
      </c>
      <c r="K845" s="197">
        <f>K846</f>
        <v>7812</v>
      </c>
    </row>
    <row r="846" spans="2:11" ht="14.25" customHeight="1">
      <c r="B846" s="198" t="s">
        <v>391</v>
      </c>
      <c r="C846" s="348"/>
      <c r="D846" s="196" t="s">
        <v>343</v>
      </c>
      <c r="E846" s="196" t="s">
        <v>347</v>
      </c>
      <c r="F846" s="372" t="s">
        <v>602</v>
      </c>
      <c r="G846" s="196">
        <v>610</v>
      </c>
      <c r="H846" s="196" t="s">
        <v>423</v>
      </c>
      <c r="I846" s="197">
        <v>7812</v>
      </c>
      <c r="J846" s="197">
        <v>7812</v>
      </c>
      <c r="K846" s="197">
        <v>7812</v>
      </c>
    </row>
    <row r="847" spans="2:11" ht="26.25" customHeight="1" hidden="1">
      <c r="B847" s="198" t="s">
        <v>603</v>
      </c>
      <c r="C847" s="348"/>
      <c r="D847" s="196" t="s">
        <v>343</v>
      </c>
      <c r="E847" s="196" t="s">
        <v>347</v>
      </c>
      <c r="F847" s="372" t="s">
        <v>604</v>
      </c>
      <c r="G847" s="196"/>
      <c r="H847" s="196"/>
      <c r="I847" s="197">
        <f>I849</f>
        <v>0</v>
      </c>
      <c r="J847" s="197">
        <f>J849</f>
        <v>0</v>
      </c>
      <c r="K847" s="197">
        <f>K849</f>
        <v>0</v>
      </c>
    </row>
    <row r="848" spans="2:11" ht="14.25" customHeight="1" hidden="1">
      <c r="B848" s="203" t="s">
        <v>417</v>
      </c>
      <c r="C848" s="348"/>
      <c r="D848" s="196" t="s">
        <v>343</v>
      </c>
      <c r="E848" s="196" t="s">
        <v>347</v>
      </c>
      <c r="F848" s="372" t="s">
        <v>605</v>
      </c>
      <c r="G848" s="196"/>
      <c r="H848" s="196"/>
      <c r="I848" s="197">
        <f>I849</f>
        <v>0</v>
      </c>
      <c r="J848" s="197">
        <f>J849</f>
        <v>0</v>
      </c>
      <c r="K848" s="197">
        <f>K849</f>
        <v>0</v>
      </c>
    </row>
    <row r="849" spans="2:11" ht="14.25" customHeight="1" hidden="1">
      <c r="B849" s="198" t="s">
        <v>575</v>
      </c>
      <c r="C849" s="351"/>
      <c r="D849" s="196" t="s">
        <v>343</v>
      </c>
      <c r="E849" s="196" t="s">
        <v>347</v>
      </c>
      <c r="F849" s="372" t="s">
        <v>605</v>
      </c>
      <c r="G849" s="196" t="s">
        <v>481</v>
      </c>
      <c r="H849" s="196"/>
      <c r="I849" s="197">
        <f>I850</f>
        <v>0</v>
      </c>
      <c r="J849" s="197">
        <f>J850</f>
        <v>0</v>
      </c>
      <c r="K849" s="197">
        <f>K850</f>
        <v>0</v>
      </c>
    </row>
    <row r="850" spans="2:11" ht="14.25" customHeight="1" hidden="1">
      <c r="B850" s="198" t="s">
        <v>576</v>
      </c>
      <c r="C850" s="351"/>
      <c r="D850" s="196" t="s">
        <v>343</v>
      </c>
      <c r="E850" s="196" t="s">
        <v>347</v>
      </c>
      <c r="F850" s="372" t="s">
        <v>605</v>
      </c>
      <c r="G850" s="196">
        <v>610</v>
      </c>
      <c r="H850" s="196"/>
      <c r="I850" s="197">
        <f>I851+I852</f>
        <v>0</v>
      </c>
      <c r="J850" s="197">
        <f>J851+J852</f>
        <v>0</v>
      </c>
      <c r="K850" s="197">
        <f>K851+K852</f>
        <v>0</v>
      </c>
    </row>
    <row r="851" spans="2:11" ht="12.75" customHeight="1" hidden="1">
      <c r="B851" s="198" t="s">
        <v>389</v>
      </c>
      <c r="C851" s="351"/>
      <c r="D851" s="196" t="s">
        <v>343</v>
      </c>
      <c r="E851" s="196" t="s">
        <v>347</v>
      </c>
      <c r="F851" s="372" t="s">
        <v>606</v>
      </c>
      <c r="G851" s="196">
        <v>610</v>
      </c>
      <c r="H851" s="196">
        <v>2</v>
      </c>
      <c r="I851" s="197"/>
      <c r="J851" s="197"/>
      <c r="K851" s="197"/>
    </row>
    <row r="852" spans="2:11" ht="14.25" customHeight="1" hidden="1">
      <c r="B852" s="375" t="s">
        <v>390</v>
      </c>
      <c r="C852" s="351"/>
      <c r="D852" s="196" t="s">
        <v>343</v>
      </c>
      <c r="E852" s="196" t="s">
        <v>347</v>
      </c>
      <c r="F852" s="372" t="s">
        <v>607</v>
      </c>
      <c r="G852" s="196">
        <v>610</v>
      </c>
      <c r="H852" s="196" t="s">
        <v>451</v>
      </c>
      <c r="I852" s="197"/>
      <c r="J852" s="197"/>
      <c r="K852" s="197"/>
    </row>
    <row r="853" spans="2:11" ht="15.75" customHeight="1" hidden="1">
      <c r="B853" s="375" t="s">
        <v>608</v>
      </c>
      <c r="C853" s="351"/>
      <c r="D853" s="196" t="s">
        <v>343</v>
      </c>
      <c r="E853" s="196" t="s">
        <v>347</v>
      </c>
      <c r="F853" s="372" t="s">
        <v>609</v>
      </c>
      <c r="G853" s="196"/>
      <c r="H853" s="196"/>
      <c r="I853" s="197">
        <f>I854</f>
        <v>0</v>
      </c>
      <c r="J853" s="197">
        <f>J854</f>
        <v>0</v>
      </c>
      <c r="K853" s="197">
        <f>K854</f>
        <v>0</v>
      </c>
    </row>
    <row r="854" spans="2:11" ht="27.75" customHeight="1" hidden="1">
      <c r="B854" s="219" t="s">
        <v>610</v>
      </c>
      <c r="C854" s="351"/>
      <c r="D854" s="196" t="s">
        <v>343</v>
      </c>
      <c r="E854" s="196" t="s">
        <v>347</v>
      </c>
      <c r="F854" s="362" t="s">
        <v>611</v>
      </c>
      <c r="G854" s="196"/>
      <c r="H854" s="196"/>
      <c r="I854" s="197">
        <f>I855</f>
        <v>0</v>
      </c>
      <c r="J854" s="197">
        <f>J855</f>
        <v>0</v>
      </c>
      <c r="K854" s="197">
        <f>K855</f>
        <v>0</v>
      </c>
    </row>
    <row r="855" spans="2:11" ht="15.75" customHeight="1" hidden="1">
      <c r="B855" s="198" t="s">
        <v>575</v>
      </c>
      <c r="C855" s="348"/>
      <c r="D855" s="196" t="s">
        <v>343</v>
      </c>
      <c r="E855" s="196" t="s">
        <v>347</v>
      </c>
      <c r="F855" s="362" t="s">
        <v>611</v>
      </c>
      <c r="G855" s="196" t="s">
        <v>481</v>
      </c>
      <c r="H855" s="196"/>
      <c r="I855" s="197">
        <f>I856</f>
        <v>0</v>
      </c>
      <c r="J855" s="197">
        <f>J856</f>
        <v>0</v>
      </c>
      <c r="K855" s="197">
        <f>K856</f>
        <v>0</v>
      </c>
    </row>
    <row r="856" spans="2:11" ht="15.75" customHeight="1" hidden="1">
      <c r="B856" s="198" t="s">
        <v>576</v>
      </c>
      <c r="C856" s="348"/>
      <c r="D856" s="196" t="s">
        <v>343</v>
      </c>
      <c r="E856" s="196" t="s">
        <v>347</v>
      </c>
      <c r="F856" s="362" t="s">
        <v>611</v>
      </c>
      <c r="G856" s="196" t="s">
        <v>580</v>
      </c>
      <c r="H856" s="196"/>
      <c r="I856" s="197">
        <f>I857+I858+I859</f>
        <v>0</v>
      </c>
      <c r="J856" s="197">
        <f>J857+J858+J859</f>
        <v>0</v>
      </c>
      <c r="K856" s="197">
        <f>K857+K858+K859</f>
        <v>0</v>
      </c>
    </row>
    <row r="857" spans="2:11" ht="12.75" customHeight="1" hidden="1">
      <c r="B857" s="198" t="s">
        <v>389</v>
      </c>
      <c r="C857" s="348"/>
      <c r="D857" s="196" t="s">
        <v>343</v>
      </c>
      <c r="E857" s="196" t="s">
        <v>347</v>
      </c>
      <c r="F857" s="362" t="s">
        <v>611</v>
      </c>
      <c r="G857" s="196" t="s">
        <v>580</v>
      </c>
      <c r="H857" s="196" t="s">
        <v>413</v>
      </c>
      <c r="I857" s="197"/>
      <c r="J857" s="197"/>
      <c r="K857" s="197"/>
    </row>
    <row r="858" spans="2:11" ht="12.75" customHeight="1" hidden="1">
      <c r="B858" s="375" t="s">
        <v>390</v>
      </c>
      <c r="C858" s="348"/>
      <c r="D858" s="196" t="s">
        <v>343</v>
      </c>
      <c r="E858" s="196" t="s">
        <v>347</v>
      </c>
      <c r="F858" s="362" t="s">
        <v>611</v>
      </c>
      <c r="G858" s="196" t="s">
        <v>580</v>
      </c>
      <c r="H858" s="196" t="s">
        <v>451</v>
      </c>
      <c r="I858" s="197"/>
      <c r="J858" s="197"/>
      <c r="K858" s="197"/>
    </row>
    <row r="859" spans="2:11" ht="12.75" customHeight="1" hidden="1">
      <c r="B859" s="198" t="s">
        <v>391</v>
      </c>
      <c r="C859" s="348"/>
      <c r="D859" s="196" t="s">
        <v>343</v>
      </c>
      <c r="E859" s="196" t="s">
        <v>347</v>
      </c>
      <c r="F859" s="362" t="s">
        <v>611</v>
      </c>
      <c r="G859" s="196" t="s">
        <v>580</v>
      </c>
      <c r="H859" s="196" t="s">
        <v>423</v>
      </c>
      <c r="I859" s="197"/>
      <c r="J859" s="197"/>
      <c r="K859" s="197"/>
    </row>
    <row r="860" spans="2:11" ht="26.25" customHeight="1">
      <c r="B860" s="202" t="s">
        <v>540</v>
      </c>
      <c r="C860" s="348"/>
      <c r="D860" s="196" t="s">
        <v>343</v>
      </c>
      <c r="E860" s="196" t="s">
        <v>347</v>
      </c>
      <c r="F860" s="201" t="s">
        <v>541</v>
      </c>
      <c r="G860" s="196"/>
      <c r="H860" s="196"/>
      <c r="I860" s="197">
        <f>I861</f>
        <v>100</v>
      </c>
      <c r="J860" s="197">
        <f>J861</f>
        <v>0</v>
      </c>
      <c r="K860" s="197">
        <f>K861</f>
        <v>0</v>
      </c>
    </row>
    <row r="861" spans="2:11" ht="12.75" customHeight="1">
      <c r="B861" s="203" t="s">
        <v>405</v>
      </c>
      <c r="C861" s="348"/>
      <c r="D861" s="196" t="s">
        <v>343</v>
      </c>
      <c r="E861" s="196" t="s">
        <v>347</v>
      </c>
      <c r="F861" s="201" t="s">
        <v>541</v>
      </c>
      <c r="G861" s="196" t="s">
        <v>406</v>
      </c>
      <c r="H861" s="196"/>
      <c r="I861" s="197">
        <f>I862</f>
        <v>100</v>
      </c>
      <c r="J861" s="197">
        <f>J862</f>
        <v>0</v>
      </c>
      <c r="K861" s="197">
        <f>K862</f>
        <v>0</v>
      </c>
    </row>
    <row r="862" spans="2:11" ht="12.75" customHeight="1">
      <c r="B862" s="203" t="s">
        <v>407</v>
      </c>
      <c r="C862" s="348"/>
      <c r="D862" s="196" t="s">
        <v>343</v>
      </c>
      <c r="E862" s="196" t="s">
        <v>347</v>
      </c>
      <c r="F862" s="201" t="s">
        <v>541</v>
      </c>
      <c r="G862" s="196" t="s">
        <v>408</v>
      </c>
      <c r="H862" s="196"/>
      <c r="I862" s="197">
        <f>I863</f>
        <v>100</v>
      </c>
      <c r="J862" s="197">
        <f>J863</f>
        <v>0</v>
      </c>
      <c r="K862" s="197">
        <f>K863</f>
        <v>0</v>
      </c>
    </row>
    <row r="863" spans="2:11" ht="12.75" customHeight="1">
      <c r="B863" s="203" t="s">
        <v>390</v>
      </c>
      <c r="C863" s="348"/>
      <c r="D863" s="196" t="s">
        <v>343</v>
      </c>
      <c r="E863" s="196" t="s">
        <v>347</v>
      </c>
      <c r="F863" s="201" t="s">
        <v>541</v>
      </c>
      <c r="G863" s="196" t="s">
        <v>408</v>
      </c>
      <c r="H863" s="196" t="s">
        <v>451</v>
      </c>
      <c r="I863" s="197">
        <v>100</v>
      </c>
      <c r="J863" s="197"/>
      <c r="K863" s="197"/>
    </row>
    <row r="864" spans="2:11" ht="28.5" customHeight="1" hidden="1">
      <c r="B864" s="216" t="s">
        <v>445</v>
      </c>
      <c r="C864" s="348"/>
      <c r="D864" s="196" t="s">
        <v>343</v>
      </c>
      <c r="E864" s="196" t="s">
        <v>347</v>
      </c>
      <c r="F864" s="458" t="s">
        <v>434</v>
      </c>
      <c r="G864" s="196"/>
      <c r="H864" s="196"/>
      <c r="I864" s="197">
        <f>I865</f>
        <v>0</v>
      </c>
      <c r="J864" s="197">
        <f>J865</f>
        <v>0</v>
      </c>
      <c r="K864" s="197">
        <f>K865</f>
        <v>0</v>
      </c>
    </row>
    <row r="865" spans="2:11" ht="12.75" customHeight="1" hidden="1">
      <c r="B865" s="200" t="s">
        <v>417</v>
      </c>
      <c r="C865" s="348"/>
      <c r="D865" s="196" t="s">
        <v>343</v>
      </c>
      <c r="E865" s="196" t="s">
        <v>347</v>
      </c>
      <c r="F865" s="220" t="s">
        <v>446</v>
      </c>
      <c r="G865" s="196"/>
      <c r="H865" s="196"/>
      <c r="I865" s="197">
        <f>I866</f>
        <v>0</v>
      </c>
      <c r="J865" s="197">
        <f>J866</f>
        <v>0</v>
      </c>
      <c r="K865" s="197">
        <f>K866</f>
        <v>0</v>
      </c>
    </row>
    <row r="866" spans="2:11" ht="12.75" customHeight="1" hidden="1">
      <c r="B866" s="198" t="s">
        <v>575</v>
      </c>
      <c r="C866" s="348"/>
      <c r="D866" s="196" t="s">
        <v>343</v>
      </c>
      <c r="E866" s="196" t="s">
        <v>347</v>
      </c>
      <c r="F866" s="220" t="s">
        <v>446</v>
      </c>
      <c r="G866" s="196" t="s">
        <v>481</v>
      </c>
      <c r="H866" s="196"/>
      <c r="I866" s="197">
        <f>I867</f>
        <v>0</v>
      </c>
      <c r="J866" s="197">
        <f>J867</f>
        <v>0</v>
      </c>
      <c r="K866" s="197">
        <f>K867</f>
        <v>0</v>
      </c>
    </row>
    <row r="867" spans="2:11" ht="12.75" customHeight="1" hidden="1">
      <c r="B867" s="198" t="s">
        <v>576</v>
      </c>
      <c r="C867" s="348"/>
      <c r="D867" s="196" t="s">
        <v>343</v>
      </c>
      <c r="E867" s="196" t="s">
        <v>347</v>
      </c>
      <c r="F867" s="220" t="s">
        <v>446</v>
      </c>
      <c r="G867" s="196" t="s">
        <v>580</v>
      </c>
      <c r="H867" s="196"/>
      <c r="I867" s="197">
        <f>I868</f>
        <v>0</v>
      </c>
      <c r="J867" s="197">
        <f>J868</f>
        <v>0</v>
      </c>
      <c r="K867" s="197">
        <f>K868</f>
        <v>0</v>
      </c>
    </row>
    <row r="868" spans="2:11" ht="12.75" customHeight="1" hidden="1">
      <c r="B868" s="198" t="s">
        <v>389</v>
      </c>
      <c r="C868" s="348"/>
      <c r="D868" s="196" t="s">
        <v>343</v>
      </c>
      <c r="E868" s="196" t="s">
        <v>347</v>
      </c>
      <c r="F868" s="220" t="s">
        <v>446</v>
      </c>
      <c r="G868" s="196" t="s">
        <v>580</v>
      </c>
      <c r="H868" s="196" t="s">
        <v>413</v>
      </c>
      <c r="I868" s="197"/>
      <c r="J868" s="197"/>
      <c r="K868" s="197"/>
    </row>
    <row r="869" spans="2:11" ht="12.75" customHeight="1">
      <c r="B869" s="459" t="s">
        <v>612</v>
      </c>
      <c r="C869" s="348"/>
      <c r="D869" s="195" t="s">
        <v>343</v>
      </c>
      <c r="E869" s="195" t="s">
        <v>349</v>
      </c>
      <c r="F869" s="372"/>
      <c r="G869" s="196"/>
      <c r="H869" s="196"/>
      <c r="I869" s="197">
        <f>I870+I897</f>
        <v>8844.900000000001</v>
      </c>
      <c r="J869" s="197">
        <f>J870</f>
        <v>7618.999999999999</v>
      </c>
      <c r="K869" s="197">
        <f>K870+K897</f>
        <v>8018.999999999999</v>
      </c>
    </row>
    <row r="870" spans="2:11" ht="26.25" customHeight="1">
      <c r="B870" s="357" t="s">
        <v>567</v>
      </c>
      <c r="C870" s="348"/>
      <c r="D870" s="217" t="s">
        <v>343</v>
      </c>
      <c r="E870" s="217" t="s">
        <v>349</v>
      </c>
      <c r="F870" s="376" t="s">
        <v>568</v>
      </c>
      <c r="G870" s="217"/>
      <c r="H870" s="217"/>
      <c r="I870" s="340">
        <f>I878+I871+I885+I888+I891+I894</f>
        <v>8844.900000000001</v>
      </c>
      <c r="J870" s="340">
        <f>J878+J871+J885+J888+J891+J894+J897</f>
        <v>7618.999999999999</v>
      </c>
      <c r="K870" s="340">
        <f>K878+K871+K885+K888+K891+K894</f>
        <v>8018.999999999999</v>
      </c>
    </row>
    <row r="871" spans="2:11" ht="15.75" customHeight="1" hidden="1">
      <c r="B871" s="375" t="s">
        <v>581</v>
      </c>
      <c r="C871" s="348"/>
      <c r="D871" s="217"/>
      <c r="E871" s="217"/>
      <c r="F871" s="376"/>
      <c r="G871" s="217"/>
      <c r="H871" s="217"/>
      <c r="I871" s="197">
        <f>I872</f>
        <v>0</v>
      </c>
      <c r="J871" s="197">
        <f>J872</f>
        <v>0</v>
      </c>
      <c r="K871" s="197">
        <f>K872</f>
        <v>0</v>
      </c>
    </row>
    <row r="872" spans="2:11" ht="26.25" customHeight="1" hidden="1">
      <c r="B872" s="401" t="s">
        <v>634</v>
      </c>
      <c r="C872" s="348"/>
      <c r="D872" s="196" t="s">
        <v>343</v>
      </c>
      <c r="E872" s="196" t="s">
        <v>349</v>
      </c>
      <c r="F872" s="410" t="s">
        <v>635</v>
      </c>
      <c r="G872" s="196"/>
      <c r="H872" s="196"/>
      <c r="I872" s="197">
        <f>I873</f>
        <v>0</v>
      </c>
      <c r="J872" s="197">
        <f>J873</f>
        <v>0</v>
      </c>
      <c r="K872" s="197">
        <f>K873</f>
        <v>0</v>
      </c>
    </row>
    <row r="873" spans="2:11" ht="15.75" customHeight="1" hidden="1">
      <c r="B873" s="202" t="s">
        <v>575</v>
      </c>
      <c r="C873" s="348"/>
      <c r="D873" s="196" t="s">
        <v>343</v>
      </c>
      <c r="E873" s="196" t="s">
        <v>349</v>
      </c>
      <c r="F873" s="410" t="s">
        <v>635</v>
      </c>
      <c r="G873" s="196" t="s">
        <v>481</v>
      </c>
      <c r="H873" s="196"/>
      <c r="I873" s="197">
        <f>I874</f>
        <v>0</v>
      </c>
      <c r="J873" s="197">
        <f>J874</f>
        <v>0</v>
      </c>
      <c r="K873" s="197">
        <f>K874</f>
        <v>0</v>
      </c>
    </row>
    <row r="874" spans="2:11" ht="15.75" customHeight="1" hidden="1">
      <c r="B874" s="202" t="s">
        <v>576</v>
      </c>
      <c r="C874" s="348"/>
      <c r="D874" s="196" t="s">
        <v>343</v>
      </c>
      <c r="E874" s="196" t="s">
        <v>349</v>
      </c>
      <c r="F874" s="410" t="s">
        <v>635</v>
      </c>
      <c r="G874" s="196" t="s">
        <v>580</v>
      </c>
      <c r="H874" s="196"/>
      <c r="I874" s="197">
        <f>I875+I876+I877</f>
        <v>0</v>
      </c>
      <c r="J874" s="197">
        <f>J875+J876+J877</f>
        <v>0</v>
      </c>
      <c r="K874" s="197">
        <f>K875+K876+K877</f>
        <v>0</v>
      </c>
    </row>
    <row r="875" spans="2:11" ht="15.75" customHeight="1" hidden="1">
      <c r="B875" s="219" t="s">
        <v>389</v>
      </c>
      <c r="C875" s="348"/>
      <c r="D875" s="196" t="s">
        <v>343</v>
      </c>
      <c r="E875" s="196" t="s">
        <v>349</v>
      </c>
      <c r="F875" s="410" t="s">
        <v>635</v>
      </c>
      <c r="G875" s="196" t="s">
        <v>580</v>
      </c>
      <c r="H875" s="196" t="s">
        <v>413</v>
      </c>
      <c r="I875" s="197"/>
      <c r="J875" s="197"/>
      <c r="K875" s="197"/>
    </row>
    <row r="876" spans="2:11" ht="15.75" customHeight="1" hidden="1">
      <c r="B876" s="219" t="s">
        <v>390</v>
      </c>
      <c r="C876" s="348"/>
      <c r="D876" s="196" t="s">
        <v>343</v>
      </c>
      <c r="E876" s="196" t="s">
        <v>349</v>
      </c>
      <c r="F876" s="410" t="s">
        <v>635</v>
      </c>
      <c r="G876" s="196" t="s">
        <v>580</v>
      </c>
      <c r="H876" s="196" t="s">
        <v>451</v>
      </c>
      <c r="I876" s="197"/>
      <c r="J876" s="197"/>
      <c r="K876" s="197"/>
    </row>
    <row r="877" spans="2:11" ht="15.75" customHeight="1" hidden="1">
      <c r="B877" s="202" t="s">
        <v>391</v>
      </c>
      <c r="C877" s="348"/>
      <c r="D877" s="196" t="s">
        <v>343</v>
      </c>
      <c r="E877" s="196" t="s">
        <v>349</v>
      </c>
      <c r="F877" s="410" t="s">
        <v>635</v>
      </c>
      <c r="G877" s="196" t="s">
        <v>580</v>
      </c>
      <c r="H877" s="196" t="s">
        <v>423</v>
      </c>
      <c r="I877" s="197"/>
      <c r="J877" s="197"/>
      <c r="K877" s="197"/>
    </row>
    <row r="878" spans="2:11" ht="12.75" customHeight="1">
      <c r="B878" s="377" t="s">
        <v>613</v>
      </c>
      <c r="C878" s="348"/>
      <c r="D878" s="196" t="s">
        <v>343</v>
      </c>
      <c r="E878" s="196" t="s">
        <v>349</v>
      </c>
      <c r="F878" s="372" t="s">
        <v>614</v>
      </c>
      <c r="G878" s="196"/>
      <c r="H878" s="196"/>
      <c r="I878" s="197">
        <f>I879</f>
        <v>7108.9</v>
      </c>
      <c r="J878" s="197">
        <f>J879</f>
        <v>6093.1</v>
      </c>
      <c r="K878" s="197">
        <f>K879</f>
        <v>6493.1</v>
      </c>
    </row>
    <row r="879" spans="2:11" ht="15.75" customHeight="1">
      <c r="B879" s="377" t="s">
        <v>615</v>
      </c>
      <c r="C879" s="348"/>
      <c r="D879" s="196" t="s">
        <v>343</v>
      </c>
      <c r="E879" s="196" t="s">
        <v>349</v>
      </c>
      <c r="F879" s="372" t="s">
        <v>616</v>
      </c>
      <c r="G879" s="196"/>
      <c r="H879" s="196"/>
      <c r="I879" s="197">
        <f>I880</f>
        <v>7108.9</v>
      </c>
      <c r="J879" s="197">
        <f>J880</f>
        <v>6093.1</v>
      </c>
      <c r="K879" s="197">
        <f>K880</f>
        <v>6493.1</v>
      </c>
    </row>
    <row r="880" spans="2:11" ht="12.75" customHeight="1">
      <c r="B880" s="202" t="s">
        <v>585</v>
      </c>
      <c r="C880" s="348"/>
      <c r="D880" s="196" t="s">
        <v>343</v>
      </c>
      <c r="E880" s="196" t="s">
        <v>349</v>
      </c>
      <c r="F880" s="362" t="s">
        <v>617</v>
      </c>
      <c r="G880" s="196"/>
      <c r="H880" s="196"/>
      <c r="I880" s="197">
        <f>I881</f>
        <v>7108.9</v>
      </c>
      <c r="J880" s="197">
        <f>J881</f>
        <v>6093.1</v>
      </c>
      <c r="K880" s="197">
        <f>K881</f>
        <v>6493.1</v>
      </c>
    </row>
    <row r="881" spans="2:11" ht="14.25" customHeight="1">
      <c r="B881" s="202" t="s">
        <v>575</v>
      </c>
      <c r="C881" s="348"/>
      <c r="D881" s="196" t="s">
        <v>343</v>
      </c>
      <c r="E881" s="196" t="s">
        <v>349</v>
      </c>
      <c r="F881" s="362" t="s">
        <v>617</v>
      </c>
      <c r="G881" s="196" t="s">
        <v>481</v>
      </c>
      <c r="H881" s="196"/>
      <c r="I881" s="197">
        <f>I882</f>
        <v>7108.9</v>
      </c>
      <c r="J881" s="197">
        <f>J882</f>
        <v>6093.1</v>
      </c>
      <c r="K881" s="197">
        <f>K882</f>
        <v>6493.1</v>
      </c>
    </row>
    <row r="882" spans="2:11" ht="12.75" customHeight="1">
      <c r="B882" s="202" t="s">
        <v>576</v>
      </c>
      <c r="C882" s="348"/>
      <c r="D882" s="196" t="s">
        <v>343</v>
      </c>
      <c r="E882" s="196" t="s">
        <v>349</v>
      </c>
      <c r="F882" s="362" t="s">
        <v>617</v>
      </c>
      <c r="G882" s="196" t="s">
        <v>580</v>
      </c>
      <c r="H882" s="196"/>
      <c r="I882" s="197">
        <f>I883</f>
        <v>7108.9</v>
      </c>
      <c r="J882" s="197">
        <f>J883</f>
        <v>6093.1</v>
      </c>
      <c r="K882" s="197">
        <f>K883</f>
        <v>6493.1</v>
      </c>
    </row>
    <row r="883" spans="2:11" ht="14.25" customHeight="1">
      <c r="B883" s="202" t="s">
        <v>389</v>
      </c>
      <c r="C883" s="348"/>
      <c r="D883" s="196" t="s">
        <v>343</v>
      </c>
      <c r="E883" s="196" t="s">
        <v>349</v>
      </c>
      <c r="F883" s="362" t="s">
        <v>617</v>
      </c>
      <c r="G883" s="196" t="s">
        <v>580</v>
      </c>
      <c r="H883" s="196" t="s">
        <v>413</v>
      </c>
      <c r="I883" s="197">
        <v>7108.9</v>
      </c>
      <c r="J883" s="197">
        <v>6093.1</v>
      </c>
      <c r="K883" s="197">
        <v>6493.1</v>
      </c>
    </row>
    <row r="884" spans="2:11" ht="28.5" customHeight="1">
      <c r="B884" s="401" t="s">
        <v>618</v>
      </c>
      <c r="C884" s="348"/>
      <c r="D884" s="196" t="s">
        <v>343</v>
      </c>
      <c r="E884" s="196" t="s">
        <v>349</v>
      </c>
      <c r="F884" s="362" t="s">
        <v>619</v>
      </c>
      <c r="G884" s="196" t="s">
        <v>481</v>
      </c>
      <c r="H884" s="196"/>
      <c r="I884" s="197">
        <f>I885</f>
        <v>1700.9</v>
      </c>
      <c r="J884" s="197">
        <f>J885</f>
        <v>1494.7</v>
      </c>
      <c r="K884" s="197">
        <f>K885</f>
        <v>1494.7</v>
      </c>
    </row>
    <row r="885" spans="2:11" ht="14.25" customHeight="1">
      <c r="B885" s="202" t="s">
        <v>575</v>
      </c>
      <c r="C885" s="348"/>
      <c r="D885" s="196" t="s">
        <v>343</v>
      </c>
      <c r="E885" s="196" t="s">
        <v>349</v>
      </c>
      <c r="F885" s="362" t="s">
        <v>619</v>
      </c>
      <c r="G885" s="196" t="s">
        <v>481</v>
      </c>
      <c r="H885" s="196"/>
      <c r="I885" s="197">
        <f>I886</f>
        <v>1700.9</v>
      </c>
      <c r="J885" s="197">
        <f>J886</f>
        <v>1494.7</v>
      </c>
      <c r="K885" s="197">
        <f>K886</f>
        <v>1494.7</v>
      </c>
    </row>
    <row r="886" spans="2:11" ht="14.25" customHeight="1">
      <c r="B886" s="202" t="s">
        <v>576</v>
      </c>
      <c r="C886" s="348"/>
      <c r="D886" s="196" t="s">
        <v>343</v>
      </c>
      <c r="E886" s="196" t="s">
        <v>349</v>
      </c>
      <c r="F886" s="362" t="s">
        <v>619</v>
      </c>
      <c r="G886" s="196" t="s">
        <v>580</v>
      </c>
      <c r="H886" s="196"/>
      <c r="I886" s="197">
        <f>I887</f>
        <v>1700.9</v>
      </c>
      <c r="J886" s="197">
        <f>J887</f>
        <v>1494.7</v>
      </c>
      <c r="K886" s="197">
        <f>K887</f>
        <v>1494.7</v>
      </c>
    </row>
    <row r="887" spans="2:11" ht="14.25" customHeight="1">
      <c r="B887" s="202" t="s">
        <v>389</v>
      </c>
      <c r="C887" s="348"/>
      <c r="D887" s="196" t="s">
        <v>343</v>
      </c>
      <c r="E887" s="196" t="s">
        <v>349</v>
      </c>
      <c r="F887" s="362" t="s">
        <v>619</v>
      </c>
      <c r="G887" s="196" t="s">
        <v>580</v>
      </c>
      <c r="H887" s="196" t="s">
        <v>413</v>
      </c>
      <c r="I887" s="197">
        <v>1700.9</v>
      </c>
      <c r="J887" s="197">
        <v>1494.7</v>
      </c>
      <c r="K887" s="197">
        <v>1494.7</v>
      </c>
    </row>
    <row r="888" spans="2:11" ht="14.25" customHeight="1">
      <c r="B888" s="202" t="s">
        <v>620</v>
      </c>
      <c r="C888" s="348"/>
      <c r="D888" s="196" t="s">
        <v>343</v>
      </c>
      <c r="E888" s="196" t="s">
        <v>349</v>
      </c>
      <c r="F888" s="362" t="s">
        <v>619</v>
      </c>
      <c r="G888" s="196" t="s">
        <v>481</v>
      </c>
      <c r="H888" s="196"/>
      <c r="I888" s="197">
        <f>I889</f>
        <v>11.7</v>
      </c>
      <c r="J888" s="197">
        <f>J889</f>
        <v>10.4</v>
      </c>
      <c r="K888" s="197">
        <f>K889</f>
        <v>10.4</v>
      </c>
    </row>
    <row r="889" spans="2:11" ht="14.25" customHeight="1">
      <c r="B889" s="202" t="s">
        <v>621</v>
      </c>
      <c r="C889" s="348"/>
      <c r="D889" s="196" t="s">
        <v>343</v>
      </c>
      <c r="E889" s="196" t="s">
        <v>349</v>
      </c>
      <c r="F889" s="362" t="s">
        <v>619</v>
      </c>
      <c r="G889" s="196" t="s">
        <v>622</v>
      </c>
      <c r="H889" s="196"/>
      <c r="I889" s="197">
        <f>I890</f>
        <v>11.7</v>
      </c>
      <c r="J889" s="197">
        <f>J890</f>
        <v>10.4</v>
      </c>
      <c r="K889" s="197">
        <f>K890</f>
        <v>10.4</v>
      </c>
    </row>
    <row r="890" spans="2:11" ht="14.25" customHeight="1">
      <c r="B890" s="202" t="s">
        <v>389</v>
      </c>
      <c r="C890" s="348"/>
      <c r="D890" s="196" t="s">
        <v>343</v>
      </c>
      <c r="E890" s="196" t="s">
        <v>349</v>
      </c>
      <c r="F890" s="362" t="s">
        <v>619</v>
      </c>
      <c r="G890" s="196" t="s">
        <v>622</v>
      </c>
      <c r="H890" s="196" t="s">
        <v>413</v>
      </c>
      <c r="I890" s="197">
        <v>11.7</v>
      </c>
      <c r="J890" s="197">
        <v>10.4</v>
      </c>
      <c r="K890" s="197">
        <v>10.4</v>
      </c>
    </row>
    <row r="891" spans="2:11" ht="14.25" customHeight="1">
      <c r="B891" s="202" t="s">
        <v>623</v>
      </c>
      <c r="C891" s="348"/>
      <c r="D891" s="196" t="s">
        <v>343</v>
      </c>
      <c r="E891" s="196" t="s">
        <v>349</v>
      </c>
      <c r="F891" s="362" t="s">
        <v>619</v>
      </c>
      <c r="G891" s="196" t="s">
        <v>481</v>
      </c>
      <c r="H891" s="196"/>
      <c r="I891" s="197">
        <f>I892</f>
        <v>11.7</v>
      </c>
      <c r="J891" s="197">
        <f>J892</f>
        <v>10.4</v>
      </c>
      <c r="K891" s="197">
        <f>K892</f>
        <v>10.4</v>
      </c>
    </row>
    <row r="892" spans="2:11" ht="41.25" customHeight="1">
      <c r="B892" s="202" t="s">
        <v>624</v>
      </c>
      <c r="C892" s="348"/>
      <c r="D892" s="196" t="s">
        <v>343</v>
      </c>
      <c r="E892" s="196" t="s">
        <v>349</v>
      </c>
      <c r="F892" s="362" t="s">
        <v>619</v>
      </c>
      <c r="G892" s="196" t="s">
        <v>625</v>
      </c>
      <c r="H892" s="196"/>
      <c r="I892" s="197">
        <f>I893</f>
        <v>11.7</v>
      </c>
      <c r="J892" s="197">
        <f>J893</f>
        <v>10.4</v>
      </c>
      <c r="K892" s="197">
        <f>K893</f>
        <v>10.4</v>
      </c>
    </row>
    <row r="893" spans="2:11" ht="15.75" customHeight="1">
      <c r="B893" s="198" t="s">
        <v>389</v>
      </c>
      <c r="C893" s="348"/>
      <c r="D893" s="196" t="s">
        <v>343</v>
      </c>
      <c r="E893" s="196" t="s">
        <v>349</v>
      </c>
      <c r="F893" s="362" t="s">
        <v>619</v>
      </c>
      <c r="G893" s="196" t="s">
        <v>625</v>
      </c>
      <c r="H893" s="196" t="s">
        <v>413</v>
      </c>
      <c r="I893" s="197">
        <v>11.7</v>
      </c>
      <c r="J893" s="197">
        <v>10.4</v>
      </c>
      <c r="K893" s="197">
        <v>10.4</v>
      </c>
    </row>
    <row r="894" spans="2:11" ht="14.25" customHeight="1">
      <c r="B894" s="198" t="s">
        <v>409</v>
      </c>
      <c r="C894" s="348"/>
      <c r="D894" s="196" t="s">
        <v>343</v>
      </c>
      <c r="E894" s="196" t="s">
        <v>349</v>
      </c>
      <c r="F894" s="362" t="s">
        <v>619</v>
      </c>
      <c r="G894" s="196" t="s">
        <v>410</v>
      </c>
      <c r="H894" s="196"/>
      <c r="I894" s="197">
        <f>I895</f>
        <v>11.7</v>
      </c>
      <c r="J894" s="197">
        <f>J895</f>
        <v>10.4</v>
      </c>
      <c r="K894" s="197">
        <f>K895</f>
        <v>10.4</v>
      </c>
    </row>
    <row r="895" spans="2:11" ht="51.75" customHeight="1">
      <c r="B895" s="202" t="s">
        <v>521</v>
      </c>
      <c r="C895" s="348"/>
      <c r="D895" s="196" t="s">
        <v>343</v>
      </c>
      <c r="E895" s="196" t="s">
        <v>349</v>
      </c>
      <c r="F895" s="362" t="s">
        <v>619</v>
      </c>
      <c r="G895" s="196" t="s">
        <v>522</v>
      </c>
      <c r="H895" s="196"/>
      <c r="I895" s="197">
        <f>I896</f>
        <v>11.7</v>
      </c>
      <c r="J895" s="197">
        <f>J896</f>
        <v>10.4</v>
      </c>
      <c r="K895" s="197">
        <f>K896</f>
        <v>10.4</v>
      </c>
    </row>
    <row r="896" spans="2:11" ht="14.25" customHeight="1">
      <c r="B896" s="198" t="s">
        <v>389</v>
      </c>
      <c r="C896" s="348"/>
      <c r="D896" s="196" t="s">
        <v>343</v>
      </c>
      <c r="E896" s="196" t="s">
        <v>349</v>
      </c>
      <c r="F896" s="362" t="s">
        <v>619</v>
      </c>
      <c r="G896" s="196" t="s">
        <v>522</v>
      </c>
      <c r="H896" s="196" t="s">
        <v>413</v>
      </c>
      <c r="I896" s="197">
        <v>11.7</v>
      </c>
      <c r="J896" s="197">
        <v>10.4</v>
      </c>
      <c r="K896" s="197">
        <v>10.4</v>
      </c>
    </row>
    <row r="897" spans="2:11" ht="27.75" customHeight="1" hidden="1">
      <c r="B897" s="401" t="s">
        <v>634</v>
      </c>
      <c r="C897" s="348"/>
      <c r="D897" s="196" t="s">
        <v>343</v>
      </c>
      <c r="E897" s="196" t="s">
        <v>349</v>
      </c>
      <c r="F897" s="410" t="s">
        <v>636</v>
      </c>
      <c r="G897" s="196"/>
      <c r="H897" s="196"/>
      <c r="I897" s="197">
        <f>I898</f>
        <v>0</v>
      </c>
      <c r="J897" s="197">
        <f>J898</f>
        <v>0</v>
      </c>
      <c r="K897" s="197">
        <f>K898</f>
        <v>0</v>
      </c>
    </row>
    <row r="898" spans="2:11" ht="14.25" customHeight="1" hidden="1">
      <c r="B898" s="198" t="s">
        <v>575</v>
      </c>
      <c r="C898" s="348"/>
      <c r="D898" s="196" t="s">
        <v>343</v>
      </c>
      <c r="E898" s="196" t="s">
        <v>349</v>
      </c>
      <c r="F898" s="410" t="s">
        <v>636</v>
      </c>
      <c r="G898" s="196" t="s">
        <v>481</v>
      </c>
      <c r="H898" s="196"/>
      <c r="I898" s="197">
        <f>I899</f>
        <v>0</v>
      </c>
      <c r="J898" s="197">
        <f>J899</f>
        <v>0</v>
      </c>
      <c r="K898" s="197">
        <f>K899</f>
        <v>0</v>
      </c>
    </row>
    <row r="899" spans="2:11" ht="14.25" customHeight="1" hidden="1">
      <c r="B899" s="198" t="s">
        <v>576</v>
      </c>
      <c r="C899" s="348"/>
      <c r="D899" s="196" t="s">
        <v>343</v>
      </c>
      <c r="E899" s="196" t="s">
        <v>349</v>
      </c>
      <c r="F899" s="410" t="s">
        <v>636</v>
      </c>
      <c r="G899" s="196" t="s">
        <v>580</v>
      </c>
      <c r="H899" s="196"/>
      <c r="I899" s="197">
        <f>I900+I901+I902</f>
        <v>0</v>
      </c>
      <c r="J899" s="197">
        <f>J900+J901+J902</f>
        <v>0</v>
      </c>
      <c r="K899" s="197">
        <f>K900+K901+K902</f>
        <v>0</v>
      </c>
    </row>
    <row r="900" spans="2:11" ht="14.25" customHeight="1" hidden="1">
      <c r="B900" s="375" t="s">
        <v>389</v>
      </c>
      <c r="C900" s="348"/>
      <c r="D900" s="196" t="s">
        <v>343</v>
      </c>
      <c r="E900" s="196" t="s">
        <v>349</v>
      </c>
      <c r="F900" s="410" t="s">
        <v>636</v>
      </c>
      <c r="G900" s="196" t="s">
        <v>580</v>
      </c>
      <c r="H900" s="196" t="s">
        <v>413</v>
      </c>
      <c r="I900" s="197"/>
      <c r="J900" s="197"/>
      <c r="K900" s="197"/>
    </row>
    <row r="901" spans="2:11" ht="14.25" customHeight="1" hidden="1">
      <c r="B901" s="375" t="s">
        <v>390</v>
      </c>
      <c r="C901" s="348"/>
      <c r="D901" s="196" t="s">
        <v>343</v>
      </c>
      <c r="E901" s="196" t="s">
        <v>349</v>
      </c>
      <c r="F901" s="410" t="s">
        <v>636</v>
      </c>
      <c r="G901" s="196" t="s">
        <v>580</v>
      </c>
      <c r="H901" s="196" t="s">
        <v>451</v>
      </c>
      <c r="I901" s="197"/>
      <c r="J901" s="197"/>
      <c r="K901" s="197"/>
    </row>
    <row r="902" spans="2:11" ht="14.25" customHeight="1" hidden="1">
      <c r="B902" s="198" t="s">
        <v>391</v>
      </c>
      <c r="C902" s="348"/>
      <c r="D902" s="196" t="s">
        <v>343</v>
      </c>
      <c r="E902" s="196" t="s">
        <v>349</v>
      </c>
      <c r="F902" s="410" t="s">
        <v>636</v>
      </c>
      <c r="G902" s="196" t="s">
        <v>580</v>
      </c>
      <c r="H902" s="196" t="s">
        <v>423</v>
      </c>
      <c r="I902" s="197"/>
      <c r="J902" s="197"/>
      <c r="K902" s="197"/>
    </row>
    <row r="903" spans="2:11" ht="12.75" customHeight="1">
      <c r="B903" s="356" t="s">
        <v>350</v>
      </c>
      <c r="C903" s="345"/>
      <c r="D903" s="195" t="s">
        <v>343</v>
      </c>
      <c r="E903" s="195" t="s">
        <v>351</v>
      </c>
      <c r="F903" s="196"/>
      <c r="G903" s="196"/>
      <c r="H903" s="196"/>
      <c r="I903" s="197">
        <f>I904+I910+I916+I921</f>
        <v>521.2</v>
      </c>
      <c r="J903" s="197">
        <f>J904+J910+J916+J921</f>
        <v>450</v>
      </c>
      <c r="K903" s="197">
        <f>K904+K910+K916+K921</f>
        <v>230</v>
      </c>
    </row>
    <row r="904" spans="2:11" ht="12.75" customHeight="1">
      <c r="B904" s="460" t="s">
        <v>639</v>
      </c>
      <c r="C904" s="345"/>
      <c r="D904" s="196" t="s">
        <v>343</v>
      </c>
      <c r="E904" s="196" t="s">
        <v>351</v>
      </c>
      <c r="F904" s="201" t="s">
        <v>568</v>
      </c>
      <c r="G904" s="199"/>
      <c r="H904" s="199"/>
      <c r="I904" s="340">
        <f>I905</f>
        <v>471.2</v>
      </c>
      <c r="J904" s="340">
        <f>J905</f>
        <v>400</v>
      </c>
      <c r="K904" s="340">
        <f>K905</f>
        <v>200</v>
      </c>
    </row>
    <row r="905" spans="2:11" ht="14.25" customHeight="1">
      <c r="B905" s="377" t="s">
        <v>640</v>
      </c>
      <c r="C905" s="348"/>
      <c r="D905" s="196" t="s">
        <v>343</v>
      </c>
      <c r="E905" s="196" t="s">
        <v>351</v>
      </c>
      <c r="F905" s="201" t="s">
        <v>641</v>
      </c>
      <c r="G905" s="199"/>
      <c r="H905" s="199"/>
      <c r="I905" s="197">
        <f>I906</f>
        <v>471.2</v>
      </c>
      <c r="J905" s="197">
        <f>J906</f>
        <v>400</v>
      </c>
      <c r="K905" s="197">
        <f>K906</f>
        <v>200</v>
      </c>
    </row>
    <row r="906" spans="2:11" ht="14.25" customHeight="1">
      <c r="B906" s="200" t="s">
        <v>642</v>
      </c>
      <c r="C906" s="348"/>
      <c r="D906" s="196" t="s">
        <v>343</v>
      </c>
      <c r="E906" s="196" t="s">
        <v>351</v>
      </c>
      <c r="F906" s="201" t="s">
        <v>641</v>
      </c>
      <c r="G906" s="199"/>
      <c r="H906" s="199"/>
      <c r="I906" s="197">
        <f>I907</f>
        <v>471.2</v>
      </c>
      <c r="J906" s="197">
        <f>J907</f>
        <v>400</v>
      </c>
      <c r="K906" s="197">
        <f>K907</f>
        <v>200</v>
      </c>
    </row>
    <row r="907" spans="2:11" ht="12.75" customHeight="1">
      <c r="B907" s="198" t="s">
        <v>575</v>
      </c>
      <c r="C907" s="348"/>
      <c r="D907" s="196" t="s">
        <v>343</v>
      </c>
      <c r="E907" s="196" t="s">
        <v>351</v>
      </c>
      <c r="F907" s="201" t="s">
        <v>641</v>
      </c>
      <c r="G907" s="196" t="s">
        <v>481</v>
      </c>
      <c r="H907" s="196"/>
      <c r="I907" s="197">
        <f>I908</f>
        <v>471.2</v>
      </c>
      <c r="J907" s="197">
        <f>J908</f>
        <v>400</v>
      </c>
      <c r="K907" s="197">
        <f>K908</f>
        <v>200</v>
      </c>
    </row>
    <row r="908" spans="2:11" ht="12.75" customHeight="1">
      <c r="B908" s="198" t="s">
        <v>576</v>
      </c>
      <c r="C908" s="348"/>
      <c r="D908" s="196" t="s">
        <v>343</v>
      </c>
      <c r="E908" s="196" t="s">
        <v>351</v>
      </c>
      <c r="F908" s="201" t="s">
        <v>641</v>
      </c>
      <c r="G908" s="196">
        <v>610</v>
      </c>
      <c r="H908" s="196"/>
      <c r="I908" s="197">
        <f>I909</f>
        <v>471.2</v>
      </c>
      <c r="J908" s="197">
        <f>J909</f>
        <v>400</v>
      </c>
      <c r="K908" s="197">
        <f>K909</f>
        <v>200</v>
      </c>
    </row>
    <row r="909" spans="2:11" ht="12.75" customHeight="1">
      <c r="B909" s="198" t="s">
        <v>389</v>
      </c>
      <c r="C909" s="348"/>
      <c r="D909" s="196" t="s">
        <v>343</v>
      </c>
      <c r="E909" s="196" t="s">
        <v>351</v>
      </c>
      <c r="F909" s="201" t="s">
        <v>641</v>
      </c>
      <c r="G909" s="196">
        <v>610</v>
      </c>
      <c r="H909" s="196">
        <v>2</v>
      </c>
      <c r="I909" s="197">
        <v>471.2</v>
      </c>
      <c r="J909" s="197">
        <v>400</v>
      </c>
      <c r="K909" s="197">
        <v>200</v>
      </c>
    </row>
    <row r="910" spans="2:11" ht="27.75" customHeight="1" hidden="1">
      <c r="B910" s="461" t="s">
        <v>643</v>
      </c>
      <c r="C910" s="348"/>
      <c r="D910" s="196" t="s">
        <v>343</v>
      </c>
      <c r="E910" s="196" t="s">
        <v>351</v>
      </c>
      <c r="F910" s="201" t="s">
        <v>644</v>
      </c>
      <c r="G910" s="196"/>
      <c r="H910" s="196"/>
      <c r="I910" s="197">
        <f>I911</f>
        <v>0</v>
      </c>
      <c r="J910" s="197">
        <f>J911</f>
        <v>0</v>
      </c>
      <c r="K910" s="197">
        <f>K911</f>
        <v>0</v>
      </c>
    </row>
    <row r="911" spans="2:11" ht="15.75" customHeight="1" hidden="1">
      <c r="B911" s="462" t="s">
        <v>645</v>
      </c>
      <c r="C911" s="348"/>
      <c r="D911" s="196" t="s">
        <v>343</v>
      </c>
      <c r="E911" s="196" t="s">
        <v>351</v>
      </c>
      <c r="F911" s="201" t="s">
        <v>644</v>
      </c>
      <c r="G911" s="196"/>
      <c r="H911" s="196"/>
      <c r="I911" s="197">
        <f>I912</f>
        <v>0</v>
      </c>
      <c r="J911" s="197">
        <f>J912</f>
        <v>0</v>
      </c>
      <c r="K911" s="197">
        <f>K912</f>
        <v>0</v>
      </c>
    </row>
    <row r="912" spans="2:11" ht="12.75" customHeight="1" hidden="1">
      <c r="B912" s="198" t="s">
        <v>575</v>
      </c>
      <c r="C912" s="348"/>
      <c r="D912" s="196" t="s">
        <v>343</v>
      </c>
      <c r="E912" s="196" t="s">
        <v>351</v>
      </c>
      <c r="F912" s="201" t="s">
        <v>644</v>
      </c>
      <c r="G912" s="196" t="s">
        <v>481</v>
      </c>
      <c r="H912" s="196"/>
      <c r="I912" s="197">
        <f>I913</f>
        <v>0</v>
      </c>
      <c r="J912" s="197">
        <f>J913</f>
        <v>0</v>
      </c>
      <c r="K912" s="197">
        <f>K913</f>
        <v>0</v>
      </c>
    </row>
    <row r="913" spans="2:11" ht="12.75" customHeight="1" hidden="1">
      <c r="B913" s="198" t="s">
        <v>576</v>
      </c>
      <c r="C913" s="348"/>
      <c r="D913" s="196" t="s">
        <v>343</v>
      </c>
      <c r="E913" s="196" t="s">
        <v>351</v>
      </c>
      <c r="F913" s="201" t="s">
        <v>644</v>
      </c>
      <c r="G913" s="196">
        <v>610</v>
      </c>
      <c r="H913" s="196"/>
      <c r="I913" s="197">
        <f>I914+I915</f>
        <v>0</v>
      </c>
      <c r="J913" s="197">
        <f>J914+J915</f>
        <v>0</v>
      </c>
      <c r="K913" s="197">
        <f>K914+K915</f>
        <v>0</v>
      </c>
    </row>
    <row r="914" spans="2:11" ht="12.75" customHeight="1" hidden="1">
      <c r="B914" s="198" t="s">
        <v>389</v>
      </c>
      <c r="C914" s="348"/>
      <c r="D914" s="196" t="s">
        <v>343</v>
      </c>
      <c r="E914" s="196" t="s">
        <v>351</v>
      </c>
      <c r="F914" s="201" t="s">
        <v>644</v>
      </c>
      <c r="G914" s="196">
        <v>610</v>
      </c>
      <c r="H914" s="196" t="s">
        <v>413</v>
      </c>
      <c r="I914" s="197"/>
      <c r="J914" s="197"/>
      <c r="K914" s="197"/>
    </row>
    <row r="915" spans="2:11" ht="12.75" customHeight="1" hidden="1">
      <c r="B915" s="198" t="s">
        <v>390</v>
      </c>
      <c r="C915" s="348"/>
      <c r="D915" s="196" t="s">
        <v>343</v>
      </c>
      <c r="E915" s="196" t="s">
        <v>351</v>
      </c>
      <c r="F915" s="201" t="s">
        <v>644</v>
      </c>
      <c r="G915" s="196">
        <v>610</v>
      </c>
      <c r="H915" s="196" t="s">
        <v>451</v>
      </c>
      <c r="I915" s="197"/>
      <c r="J915" s="197"/>
      <c r="K915" s="197"/>
    </row>
    <row r="916" spans="2:11" ht="26.25" customHeight="1">
      <c r="B916" s="289" t="s">
        <v>765</v>
      </c>
      <c r="C916" s="348"/>
      <c r="D916" s="196" t="s">
        <v>343</v>
      </c>
      <c r="E916" s="196" t="s">
        <v>351</v>
      </c>
      <c r="F916" s="201" t="s">
        <v>647</v>
      </c>
      <c r="G916" s="196"/>
      <c r="H916" s="196"/>
      <c r="I916" s="340">
        <f>I917</f>
        <v>20</v>
      </c>
      <c r="J916" s="340">
        <f>J917</f>
        <v>20</v>
      </c>
      <c r="K916" s="340">
        <f>K917</f>
        <v>0</v>
      </c>
    </row>
    <row r="917" spans="2:11" ht="12.75" customHeight="1">
      <c r="B917" s="198" t="s">
        <v>648</v>
      </c>
      <c r="C917" s="348"/>
      <c r="D917" s="196" t="s">
        <v>343</v>
      </c>
      <c r="E917" s="196" t="s">
        <v>351</v>
      </c>
      <c r="F917" s="201" t="s">
        <v>649</v>
      </c>
      <c r="G917" s="196"/>
      <c r="H917" s="196"/>
      <c r="I917" s="197">
        <f>I918</f>
        <v>20</v>
      </c>
      <c r="J917" s="197">
        <f>J918</f>
        <v>20</v>
      </c>
      <c r="K917" s="197">
        <f>K918</f>
        <v>0</v>
      </c>
    </row>
    <row r="918" spans="2:11" ht="12.75" customHeight="1">
      <c r="B918" s="203" t="s">
        <v>405</v>
      </c>
      <c r="C918" s="348"/>
      <c r="D918" s="196" t="s">
        <v>343</v>
      </c>
      <c r="E918" s="196" t="s">
        <v>351</v>
      </c>
      <c r="F918" s="201" t="s">
        <v>649</v>
      </c>
      <c r="G918" s="196" t="s">
        <v>406</v>
      </c>
      <c r="H918" s="196"/>
      <c r="I918" s="197">
        <f>I919</f>
        <v>20</v>
      </c>
      <c r="J918" s="197">
        <f>J919</f>
        <v>20</v>
      </c>
      <c r="K918" s="197">
        <f>K919</f>
        <v>0</v>
      </c>
    </row>
    <row r="919" spans="2:11" ht="12.75" customHeight="1">
      <c r="B919" s="203" t="s">
        <v>407</v>
      </c>
      <c r="C919" s="348"/>
      <c r="D919" s="196" t="s">
        <v>343</v>
      </c>
      <c r="E919" s="196" t="s">
        <v>351</v>
      </c>
      <c r="F919" s="201" t="s">
        <v>649</v>
      </c>
      <c r="G919" s="196" t="s">
        <v>408</v>
      </c>
      <c r="H919" s="196"/>
      <c r="I919" s="197">
        <f>I920</f>
        <v>20</v>
      </c>
      <c r="J919" s="197">
        <f>J920</f>
        <v>20</v>
      </c>
      <c r="K919" s="197">
        <f>K920</f>
        <v>0</v>
      </c>
    </row>
    <row r="920" spans="2:11" ht="12.75" customHeight="1">
      <c r="B920" s="198" t="s">
        <v>389</v>
      </c>
      <c r="C920" s="348"/>
      <c r="D920" s="196" t="s">
        <v>343</v>
      </c>
      <c r="E920" s="196" t="s">
        <v>351</v>
      </c>
      <c r="F920" s="201" t="s">
        <v>649</v>
      </c>
      <c r="G920" s="196" t="s">
        <v>408</v>
      </c>
      <c r="H920" s="196">
        <v>2</v>
      </c>
      <c r="I920" s="197">
        <v>20</v>
      </c>
      <c r="J920" s="197">
        <v>20</v>
      </c>
      <c r="K920" s="197"/>
    </row>
    <row r="921" spans="2:11" ht="15">
      <c r="B921" s="289" t="s">
        <v>650</v>
      </c>
      <c r="C921" s="348"/>
      <c r="D921" s="196" t="s">
        <v>343</v>
      </c>
      <c r="E921" s="196" t="s">
        <v>351</v>
      </c>
      <c r="F921" s="201" t="s">
        <v>651</v>
      </c>
      <c r="G921" s="196"/>
      <c r="H921" s="196"/>
      <c r="I921" s="340">
        <f>I922+I927</f>
        <v>30</v>
      </c>
      <c r="J921" s="340">
        <f>J922+J927</f>
        <v>30</v>
      </c>
      <c r="K921" s="340">
        <f>K922+K927</f>
        <v>30</v>
      </c>
    </row>
    <row r="922" spans="2:11" ht="14.25">
      <c r="B922" s="291" t="s">
        <v>652</v>
      </c>
      <c r="C922" s="348"/>
      <c r="D922" s="292" t="s">
        <v>343</v>
      </c>
      <c r="E922" s="292" t="s">
        <v>351</v>
      </c>
      <c r="F922" s="293" t="s">
        <v>651</v>
      </c>
      <c r="G922" s="292"/>
      <c r="H922" s="292"/>
      <c r="I922" s="435">
        <f>I923</f>
        <v>5</v>
      </c>
      <c r="J922" s="435">
        <f>J923</f>
        <v>5</v>
      </c>
      <c r="K922" s="435">
        <f>K923</f>
        <v>5</v>
      </c>
    </row>
    <row r="923" spans="2:11" ht="12.75" customHeight="1">
      <c r="B923" s="198" t="s">
        <v>648</v>
      </c>
      <c r="C923" s="348"/>
      <c r="D923" s="196" t="s">
        <v>343</v>
      </c>
      <c r="E923" s="196" t="s">
        <v>351</v>
      </c>
      <c r="F923" s="201" t="s">
        <v>651</v>
      </c>
      <c r="G923" s="196"/>
      <c r="H923" s="196"/>
      <c r="I923" s="197">
        <f>I924</f>
        <v>5</v>
      </c>
      <c r="J923" s="197">
        <f>J924</f>
        <v>5</v>
      </c>
      <c r="K923" s="197">
        <f>K924</f>
        <v>5</v>
      </c>
    </row>
    <row r="924" spans="2:11" ht="12.75" customHeight="1">
      <c r="B924" s="203" t="s">
        <v>405</v>
      </c>
      <c r="C924" s="348"/>
      <c r="D924" s="196" t="s">
        <v>343</v>
      </c>
      <c r="E924" s="196" t="s">
        <v>351</v>
      </c>
      <c r="F924" s="201" t="s">
        <v>651</v>
      </c>
      <c r="G924" s="196" t="s">
        <v>406</v>
      </c>
      <c r="H924" s="196"/>
      <c r="I924" s="197">
        <f>I925</f>
        <v>5</v>
      </c>
      <c r="J924" s="197">
        <f>J925</f>
        <v>5</v>
      </c>
      <c r="K924" s="197">
        <f>K925</f>
        <v>5</v>
      </c>
    </row>
    <row r="925" spans="2:11" ht="12.75" customHeight="1">
      <c r="B925" s="203" t="s">
        <v>407</v>
      </c>
      <c r="C925" s="348"/>
      <c r="D925" s="196" t="s">
        <v>343</v>
      </c>
      <c r="E925" s="196" t="s">
        <v>351</v>
      </c>
      <c r="F925" s="201" t="s">
        <v>651</v>
      </c>
      <c r="G925" s="196" t="s">
        <v>408</v>
      </c>
      <c r="H925" s="196"/>
      <c r="I925" s="197">
        <f>I926</f>
        <v>5</v>
      </c>
      <c r="J925" s="197">
        <f>J926</f>
        <v>5</v>
      </c>
      <c r="K925" s="197">
        <f>K926</f>
        <v>5</v>
      </c>
    </row>
    <row r="926" spans="2:11" ht="12.75" customHeight="1">
      <c r="B926" s="198" t="s">
        <v>389</v>
      </c>
      <c r="C926" s="348"/>
      <c r="D926" s="196" t="s">
        <v>343</v>
      </c>
      <c r="E926" s="196" t="s">
        <v>351</v>
      </c>
      <c r="F926" s="201" t="s">
        <v>651</v>
      </c>
      <c r="G926" s="196" t="s">
        <v>408</v>
      </c>
      <c r="H926" s="196">
        <v>2</v>
      </c>
      <c r="I926" s="197">
        <v>5</v>
      </c>
      <c r="J926" s="197">
        <v>5</v>
      </c>
      <c r="K926" s="197">
        <v>5</v>
      </c>
    </row>
    <row r="927" spans="2:11" ht="12.75" customHeight="1">
      <c r="B927" s="295" t="s">
        <v>653</v>
      </c>
      <c r="C927" s="348"/>
      <c r="D927" s="292" t="s">
        <v>343</v>
      </c>
      <c r="E927" s="292" t="s">
        <v>351</v>
      </c>
      <c r="F927" s="293" t="s">
        <v>654</v>
      </c>
      <c r="G927" s="292"/>
      <c r="H927" s="292"/>
      <c r="I927" s="435">
        <f>I928</f>
        <v>25</v>
      </c>
      <c r="J927" s="435">
        <f>J928</f>
        <v>25</v>
      </c>
      <c r="K927" s="435">
        <f>K928</f>
        <v>25</v>
      </c>
    </row>
    <row r="928" spans="2:11" ht="12.75" customHeight="1">
      <c r="B928" s="198" t="s">
        <v>648</v>
      </c>
      <c r="C928" s="348"/>
      <c r="D928" s="196" t="s">
        <v>343</v>
      </c>
      <c r="E928" s="196" t="s">
        <v>351</v>
      </c>
      <c r="F928" s="201" t="s">
        <v>654</v>
      </c>
      <c r="G928" s="196"/>
      <c r="H928" s="196"/>
      <c r="I928" s="197">
        <f>I929</f>
        <v>25</v>
      </c>
      <c r="J928" s="197">
        <f>J929</f>
        <v>25</v>
      </c>
      <c r="K928" s="197">
        <f>K929</f>
        <v>25</v>
      </c>
    </row>
    <row r="929" spans="2:11" ht="12.75" customHeight="1">
      <c r="B929" s="203" t="s">
        <v>405</v>
      </c>
      <c r="C929" s="348"/>
      <c r="D929" s="196" t="s">
        <v>343</v>
      </c>
      <c r="E929" s="196" t="s">
        <v>351</v>
      </c>
      <c r="F929" s="201" t="s">
        <v>654</v>
      </c>
      <c r="G929" s="196" t="s">
        <v>406</v>
      </c>
      <c r="H929" s="196"/>
      <c r="I929" s="197">
        <f>I930</f>
        <v>25</v>
      </c>
      <c r="J929" s="197">
        <f>J930</f>
        <v>25</v>
      </c>
      <c r="K929" s="197">
        <f>K930</f>
        <v>25</v>
      </c>
    </row>
    <row r="930" spans="2:11" ht="12.75" customHeight="1">
      <c r="B930" s="203" t="s">
        <v>407</v>
      </c>
      <c r="C930" s="348"/>
      <c r="D930" s="196" t="s">
        <v>343</v>
      </c>
      <c r="E930" s="196" t="s">
        <v>351</v>
      </c>
      <c r="F930" s="201" t="s">
        <v>654</v>
      </c>
      <c r="G930" s="196" t="s">
        <v>408</v>
      </c>
      <c r="H930" s="196"/>
      <c r="I930" s="197">
        <f>I931</f>
        <v>25</v>
      </c>
      <c r="J930" s="197">
        <f>J931</f>
        <v>25</v>
      </c>
      <c r="K930" s="197">
        <f>K931</f>
        <v>25</v>
      </c>
    </row>
    <row r="931" spans="2:11" ht="12.75" customHeight="1">
      <c r="B931" s="198" t="s">
        <v>389</v>
      </c>
      <c r="C931" s="348"/>
      <c r="D931" s="196" t="s">
        <v>343</v>
      </c>
      <c r="E931" s="196" t="s">
        <v>351</v>
      </c>
      <c r="F931" s="201" t="s">
        <v>654</v>
      </c>
      <c r="G931" s="196" t="s">
        <v>408</v>
      </c>
      <c r="H931" s="196">
        <v>2</v>
      </c>
      <c r="I931" s="197">
        <v>25</v>
      </c>
      <c r="J931" s="197">
        <v>25</v>
      </c>
      <c r="K931" s="197">
        <v>25</v>
      </c>
    </row>
    <row r="932" spans="2:11" ht="14.25" customHeight="1">
      <c r="B932" s="356" t="s">
        <v>352</v>
      </c>
      <c r="C932" s="345"/>
      <c r="D932" s="195" t="s">
        <v>343</v>
      </c>
      <c r="E932" s="195" t="s">
        <v>353</v>
      </c>
      <c r="F932" s="201"/>
      <c r="G932" s="199"/>
      <c r="H932" s="199"/>
      <c r="I932" s="197">
        <f>I933+I945</f>
        <v>4893.2</v>
      </c>
      <c r="J932" s="197">
        <f>J933+J945</f>
        <v>4463.6</v>
      </c>
      <c r="K932" s="197">
        <f>K933+K945</f>
        <v>4863.6</v>
      </c>
    </row>
    <row r="933" spans="2:11" ht="12.75" customHeight="1">
      <c r="B933" s="460" t="s">
        <v>639</v>
      </c>
      <c r="C933" s="348"/>
      <c r="D933" s="196" t="s">
        <v>343</v>
      </c>
      <c r="E933" s="196" t="s">
        <v>353</v>
      </c>
      <c r="F933" s="201" t="s">
        <v>568</v>
      </c>
      <c r="G933" s="199"/>
      <c r="H933" s="199"/>
      <c r="I933" s="197">
        <f>I934</f>
        <v>1440.3999999999999</v>
      </c>
      <c r="J933" s="197">
        <f>J934</f>
        <v>1368.6</v>
      </c>
      <c r="K933" s="197">
        <f>K934</f>
        <v>1568.6</v>
      </c>
    </row>
    <row r="934" spans="2:11" ht="14.25" customHeight="1">
      <c r="B934" s="463" t="s">
        <v>581</v>
      </c>
      <c r="C934" s="348"/>
      <c r="D934" s="196" t="s">
        <v>343</v>
      </c>
      <c r="E934" s="196" t="s">
        <v>353</v>
      </c>
      <c r="F934" s="201" t="s">
        <v>655</v>
      </c>
      <c r="G934" s="199"/>
      <c r="H934" s="199"/>
      <c r="I934" s="197">
        <f>I935</f>
        <v>1440.3999999999999</v>
      </c>
      <c r="J934" s="197">
        <f>J935</f>
        <v>1368.6</v>
      </c>
      <c r="K934" s="197">
        <f>K935</f>
        <v>1568.6</v>
      </c>
    </row>
    <row r="935" spans="2:11" ht="28.5">
      <c r="B935" s="202" t="s">
        <v>656</v>
      </c>
      <c r="C935" s="351"/>
      <c r="D935" s="196" t="s">
        <v>343</v>
      </c>
      <c r="E935" s="196" t="s">
        <v>353</v>
      </c>
      <c r="F935" s="201" t="s">
        <v>655</v>
      </c>
      <c r="G935" s="199"/>
      <c r="H935" s="199"/>
      <c r="I935" s="197">
        <f>I936+I939+I942</f>
        <v>1440.3999999999999</v>
      </c>
      <c r="J935" s="197">
        <f>J936+J939+J942</f>
        <v>1368.6</v>
      </c>
      <c r="K935" s="197">
        <f>K936+K939+K942</f>
        <v>1568.6</v>
      </c>
    </row>
    <row r="936" spans="2:11" ht="42.75">
      <c r="B936" s="202" t="s">
        <v>397</v>
      </c>
      <c r="C936" s="348"/>
      <c r="D936" s="196" t="s">
        <v>343</v>
      </c>
      <c r="E936" s="196" t="s">
        <v>353</v>
      </c>
      <c r="F936" s="201" t="s">
        <v>655</v>
      </c>
      <c r="G936" s="196" t="s">
        <v>398</v>
      </c>
      <c r="H936" s="199"/>
      <c r="I936" s="197">
        <f>I937</f>
        <v>1329.3</v>
      </c>
      <c r="J936" s="197">
        <f>J937</f>
        <v>1323.6</v>
      </c>
      <c r="K936" s="197">
        <f>K937</f>
        <v>1523.6</v>
      </c>
    </row>
    <row r="937" spans="2:11" ht="14.25" customHeight="1">
      <c r="B937" s="198" t="s">
        <v>399</v>
      </c>
      <c r="C937" s="348"/>
      <c r="D937" s="196" t="s">
        <v>343</v>
      </c>
      <c r="E937" s="196" t="s">
        <v>353</v>
      </c>
      <c r="F937" s="201" t="s">
        <v>655</v>
      </c>
      <c r="G937" s="196" t="s">
        <v>400</v>
      </c>
      <c r="H937" s="199"/>
      <c r="I937" s="197">
        <f>I938</f>
        <v>1329.3</v>
      </c>
      <c r="J937" s="197">
        <f>J938</f>
        <v>1323.6</v>
      </c>
      <c r="K937" s="197">
        <f>K938</f>
        <v>1523.6</v>
      </c>
    </row>
    <row r="938" spans="2:11" ht="14.25" customHeight="1">
      <c r="B938" s="198" t="s">
        <v>389</v>
      </c>
      <c r="C938" s="351"/>
      <c r="D938" s="196" t="s">
        <v>343</v>
      </c>
      <c r="E938" s="196" t="s">
        <v>353</v>
      </c>
      <c r="F938" s="201" t="s">
        <v>655</v>
      </c>
      <c r="G938" s="196" t="s">
        <v>400</v>
      </c>
      <c r="H938" s="199">
        <v>2</v>
      </c>
      <c r="I938" s="197">
        <v>1329.3</v>
      </c>
      <c r="J938" s="197">
        <v>1323.6</v>
      </c>
      <c r="K938" s="197">
        <v>1523.6</v>
      </c>
    </row>
    <row r="939" spans="2:11" ht="14.25" customHeight="1">
      <c r="B939" s="203" t="s">
        <v>405</v>
      </c>
      <c r="C939" s="345"/>
      <c r="D939" s="196" t="s">
        <v>343</v>
      </c>
      <c r="E939" s="196" t="s">
        <v>353</v>
      </c>
      <c r="F939" s="201" t="s">
        <v>655</v>
      </c>
      <c r="G939" s="196" t="s">
        <v>406</v>
      </c>
      <c r="H939" s="199"/>
      <c r="I939" s="197">
        <f>I940</f>
        <v>101.1</v>
      </c>
      <c r="J939" s="197">
        <f>J940</f>
        <v>45</v>
      </c>
      <c r="K939" s="197">
        <f>K940</f>
        <v>45</v>
      </c>
    </row>
    <row r="940" spans="2:11" ht="12.75" customHeight="1">
      <c r="B940" s="203" t="s">
        <v>407</v>
      </c>
      <c r="C940" s="348"/>
      <c r="D940" s="196" t="s">
        <v>343</v>
      </c>
      <c r="E940" s="196" t="s">
        <v>353</v>
      </c>
      <c r="F940" s="201" t="s">
        <v>655</v>
      </c>
      <c r="G940" s="196" t="s">
        <v>408</v>
      </c>
      <c r="H940" s="199"/>
      <c r="I940" s="197">
        <f>I941</f>
        <v>101.1</v>
      </c>
      <c r="J940" s="197">
        <f>J941</f>
        <v>45</v>
      </c>
      <c r="K940" s="197">
        <f>K941</f>
        <v>45</v>
      </c>
    </row>
    <row r="941" spans="2:11" ht="12.75" customHeight="1">
      <c r="B941" s="198" t="s">
        <v>389</v>
      </c>
      <c r="C941" s="348"/>
      <c r="D941" s="196" t="s">
        <v>343</v>
      </c>
      <c r="E941" s="196" t="s">
        <v>353</v>
      </c>
      <c r="F941" s="201" t="s">
        <v>655</v>
      </c>
      <c r="G941" s="196" t="s">
        <v>408</v>
      </c>
      <c r="H941" s="199">
        <v>2</v>
      </c>
      <c r="I941" s="197">
        <v>101.1</v>
      </c>
      <c r="J941" s="197">
        <v>45</v>
      </c>
      <c r="K941" s="197">
        <v>45</v>
      </c>
    </row>
    <row r="942" spans="2:11" ht="14.25" customHeight="1">
      <c r="B942" s="203" t="s">
        <v>409</v>
      </c>
      <c r="C942" s="351"/>
      <c r="D942" s="196" t="s">
        <v>343</v>
      </c>
      <c r="E942" s="196" t="s">
        <v>353</v>
      </c>
      <c r="F942" s="201" t="s">
        <v>655</v>
      </c>
      <c r="G942" s="196" t="s">
        <v>410</v>
      </c>
      <c r="H942" s="199"/>
      <c r="I942" s="197">
        <f>I943</f>
        <v>10</v>
      </c>
      <c r="J942" s="197">
        <f>J943</f>
        <v>0</v>
      </c>
      <c r="K942" s="197">
        <f>K943</f>
        <v>0</v>
      </c>
    </row>
    <row r="943" spans="2:11" ht="12.75" customHeight="1">
      <c r="B943" s="203" t="s">
        <v>411</v>
      </c>
      <c r="C943" s="351"/>
      <c r="D943" s="196" t="s">
        <v>343</v>
      </c>
      <c r="E943" s="196" t="s">
        <v>353</v>
      </c>
      <c r="F943" s="201" t="s">
        <v>655</v>
      </c>
      <c r="G943" s="196" t="s">
        <v>412</v>
      </c>
      <c r="H943" s="199"/>
      <c r="I943" s="197">
        <f>I944</f>
        <v>10</v>
      </c>
      <c r="J943" s="197">
        <f>J944</f>
        <v>0</v>
      </c>
      <c r="K943" s="197">
        <f>K944</f>
        <v>0</v>
      </c>
    </row>
    <row r="944" spans="2:11" ht="14.25" customHeight="1">
      <c r="B944" s="198" t="s">
        <v>389</v>
      </c>
      <c r="C944" s="351"/>
      <c r="D944" s="196" t="s">
        <v>343</v>
      </c>
      <c r="E944" s="196" t="s">
        <v>353</v>
      </c>
      <c r="F944" s="201" t="s">
        <v>655</v>
      </c>
      <c r="G944" s="196" t="s">
        <v>412</v>
      </c>
      <c r="H944" s="199">
        <v>2</v>
      </c>
      <c r="I944" s="197">
        <v>10</v>
      </c>
      <c r="J944" s="197"/>
      <c r="K944" s="197"/>
    </row>
    <row r="945" spans="2:11" ht="14.25" customHeight="1">
      <c r="B945" s="198" t="s">
        <v>393</v>
      </c>
      <c r="C945" s="345"/>
      <c r="D945" s="196" t="s">
        <v>343</v>
      </c>
      <c r="E945" s="196" t="s">
        <v>353</v>
      </c>
      <c r="F945" s="196" t="s">
        <v>394</v>
      </c>
      <c r="G945" s="196"/>
      <c r="H945" s="199"/>
      <c r="I945" s="197">
        <f>I946+I956</f>
        <v>3452.7999999999997</v>
      </c>
      <c r="J945" s="197">
        <f>J946</f>
        <v>3095</v>
      </c>
      <c r="K945" s="197">
        <f>K946</f>
        <v>3295</v>
      </c>
    </row>
    <row r="946" spans="2:11" ht="12.75" customHeight="1">
      <c r="B946" s="200" t="s">
        <v>419</v>
      </c>
      <c r="C946" s="348"/>
      <c r="D946" s="196" t="s">
        <v>343</v>
      </c>
      <c r="E946" s="196" t="s">
        <v>353</v>
      </c>
      <c r="F946" s="201" t="s">
        <v>420</v>
      </c>
      <c r="G946" s="196"/>
      <c r="H946" s="199"/>
      <c r="I946" s="197">
        <f>I947+I950+I953</f>
        <v>3452.7999999999997</v>
      </c>
      <c r="J946" s="197">
        <f>J947+J950+J953</f>
        <v>3095</v>
      </c>
      <c r="K946" s="197">
        <f>K947+K950+K953</f>
        <v>3295</v>
      </c>
    </row>
    <row r="947" spans="2:11" ht="32.25" customHeight="1">
      <c r="B947" s="202" t="s">
        <v>397</v>
      </c>
      <c r="C947" s="348"/>
      <c r="D947" s="196" t="s">
        <v>343</v>
      </c>
      <c r="E947" s="196" t="s">
        <v>353</v>
      </c>
      <c r="F947" s="201" t="s">
        <v>420</v>
      </c>
      <c r="G947" s="196" t="s">
        <v>398</v>
      </c>
      <c r="H947" s="199"/>
      <c r="I947" s="197">
        <f>I948</f>
        <v>3294.2</v>
      </c>
      <c r="J947" s="197">
        <f>J948</f>
        <v>3035</v>
      </c>
      <c r="K947" s="197">
        <f>K948</f>
        <v>3235</v>
      </c>
    </row>
    <row r="948" spans="2:11" ht="14.25" customHeight="1">
      <c r="B948" s="198" t="s">
        <v>399</v>
      </c>
      <c r="C948" s="351"/>
      <c r="D948" s="196" t="s">
        <v>343</v>
      </c>
      <c r="E948" s="196" t="s">
        <v>353</v>
      </c>
      <c r="F948" s="201" t="s">
        <v>420</v>
      </c>
      <c r="G948" s="196" t="s">
        <v>400</v>
      </c>
      <c r="H948" s="199"/>
      <c r="I948" s="197">
        <f>I949</f>
        <v>3294.2</v>
      </c>
      <c r="J948" s="197">
        <f>J949</f>
        <v>3035</v>
      </c>
      <c r="K948" s="197">
        <f>K949</f>
        <v>3235</v>
      </c>
    </row>
    <row r="949" spans="2:11" ht="12.75" customHeight="1">
      <c r="B949" s="198" t="s">
        <v>389</v>
      </c>
      <c r="C949" s="348"/>
      <c r="D949" s="196" t="s">
        <v>343</v>
      </c>
      <c r="E949" s="196" t="s">
        <v>353</v>
      </c>
      <c r="F949" s="201" t="s">
        <v>420</v>
      </c>
      <c r="G949" s="196" t="s">
        <v>400</v>
      </c>
      <c r="H949" s="199">
        <v>2</v>
      </c>
      <c r="I949" s="197">
        <v>3294.2</v>
      </c>
      <c r="J949" s="197">
        <v>3035</v>
      </c>
      <c r="K949" s="197">
        <v>3235</v>
      </c>
    </row>
    <row r="950" spans="2:11" ht="12.75" customHeight="1">
      <c r="B950" s="203" t="s">
        <v>405</v>
      </c>
      <c r="C950" s="355"/>
      <c r="D950" s="196" t="s">
        <v>343</v>
      </c>
      <c r="E950" s="196" t="s">
        <v>353</v>
      </c>
      <c r="F950" s="201" t="s">
        <v>420</v>
      </c>
      <c r="G950" s="196" t="s">
        <v>406</v>
      </c>
      <c r="H950" s="199"/>
      <c r="I950" s="197">
        <f>I951</f>
        <v>148.6</v>
      </c>
      <c r="J950" s="197">
        <f>J951</f>
        <v>60</v>
      </c>
      <c r="K950" s="197">
        <f>K951</f>
        <v>60</v>
      </c>
    </row>
    <row r="951" spans="2:11" ht="12.75" customHeight="1">
      <c r="B951" s="203" t="s">
        <v>407</v>
      </c>
      <c r="C951" s="348"/>
      <c r="D951" s="196" t="s">
        <v>343</v>
      </c>
      <c r="E951" s="196" t="s">
        <v>353</v>
      </c>
      <c r="F951" s="201" t="s">
        <v>420</v>
      </c>
      <c r="G951" s="196" t="s">
        <v>408</v>
      </c>
      <c r="H951" s="199"/>
      <c r="I951" s="197">
        <f>I952</f>
        <v>148.6</v>
      </c>
      <c r="J951" s="197">
        <f>J952</f>
        <v>60</v>
      </c>
      <c r="K951" s="197">
        <f>K952</f>
        <v>60</v>
      </c>
    </row>
    <row r="952" spans="2:11" ht="14.25" customHeight="1">
      <c r="B952" s="198" t="s">
        <v>389</v>
      </c>
      <c r="C952" s="348"/>
      <c r="D952" s="196" t="s">
        <v>343</v>
      </c>
      <c r="E952" s="196" t="s">
        <v>353</v>
      </c>
      <c r="F952" s="201" t="s">
        <v>420</v>
      </c>
      <c r="G952" s="196" t="s">
        <v>408</v>
      </c>
      <c r="H952" s="199">
        <v>2</v>
      </c>
      <c r="I952" s="197">
        <v>148.6</v>
      </c>
      <c r="J952" s="197">
        <v>60</v>
      </c>
      <c r="K952" s="197">
        <v>60</v>
      </c>
    </row>
    <row r="953" spans="2:11" ht="12.75" customHeight="1">
      <c r="B953" s="203" t="s">
        <v>409</v>
      </c>
      <c r="C953" s="348"/>
      <c r="D953" s="196" t="s">
        <v>343</v>
      </c>
      <c r="E953" s="196" t="s">
        <v>353</v>
      </c>
      <c r="F953" s="201" t="s">
        <v>420</v>
      </c>
      <c r="G953" s="196" t="s">
        <v>410</v>
      </c>
      <c r="H953" s="199"/>
      <c r="I953" s="197">
        <f>I954</f>
        <v>10</v>
      </c>
      <c r="J953" s="197">
        <f>J954</f>
        <v>0</v>
      </c>
      <c r="K953" s="197">
        <f>K954</f>
        <v>0</v>
      </c>
    </row>
    <row r="954" spans="2:11" ht="14.25" customHeight="1">
      <c r="B954" s="203" t="s">
        <v>411</v>
      </c>
      <c r="C954" s="348"/>
      <c r="D954" s="196" t="s">
        <v>343</v>
      </c>
      <c r="E954" s="196" t="s">
        <v>353</v>
      </c>
      <c r="F954" s="201" t="s">
        <v>420</v>
      </c>
      <c r="G954" s="196" t="s">
        <v>412</v>
      </c>
      <c r="H954" s="199"/>
      <c r="I954" s="197">
        <f>I955</f>
        <v>10</v>
      </c>
      <c r="J954" s="197">
        <f>J955</f>
        <v>0</v>
      </c>
      <c r="K954" s="197">
        <f>K955</f>
        <v>0</v>
      </c>
    </row>
    <row r="955" spans="2:11" ht="12.75" customHeight="1">
      <c r="B955" s="198" t="s">
        <v>389</v>
      </c>
      <c r="C955" s="345"/>
      <c r="D955" s="196" t="s">
        <v>343</v>
      </c>
      <c r="E955" s="196" t="s">
        <v>353</v>
      </c>
      <c r="F955" s="201" t="s">
        <v>420</v>
      </c>
      <c r="G955" s="196" t="s">
        <v>412</v>
      </c>
      <c r="H955" s="199">
        <v>2</v>
      </c>
      <c r="I955" s="197">
        <v>10</v>
      </c>
      <c r="J955" s="197"/>
      <c r="K955" s="197"/>
    </row>
    <row r="956" spans="2:11" ht="42" customHeight="1" hidden="1">
      <c r="B956" s="464" t="s">
        <v>401</v>
      </c>
      <c r="C956" s="345"/>
      <c r="D956" s="196" t="s">
        <v>343</v>
      </c>
      <c r="E956" s="196" t="s">
        <v>353</v>
      </c>
      <c r="F956" s="201" t="s">
        <v>402</v>
      </c>
      <c r="G956" s="196" t="s">
        <v>398</v>
      </c>
      <c r="H956" s="196"/>
      <c r="I956" s="197">
        <f>I958</f>
        <v>0</v>
      </c>
      <c r="J956" s="197">
        <f>J958</f>
        <v>0</v>
      </c>
      <c r="K956" s="197">
        <f>K958</f>
        <v>0</v>
      </c>
    </row>
    <row r="957" spans="2:11" ht="15.75" customHeight="1" hidden="1">
      <c r="B957" s="198" t="s">
        <v>399</v>
      </c>
      <c r="C957" s="348"/>
      <c r="D957" s="196" t="s">
        <v>343</v>
      </c>
      <c r="E957" s="196" t="s">
        <v>353</v>
      </c>
      <c r="F957" s="201" t="s">
        <v>402</v>
      </c>
      <c r="G957" s="196" t="s">
        <v>400</v>
      </c>
      <c r="H957" s="196"/>
      <c r="I957" s="197">
        <f>I958</f>
        <v>0</v>
      </c>
      <c r="J957" s="197">
        <f>J958</f>
        <v>0</v>
      </c>
      <c r="K957" s="197">
        <f>K958</f>
        <v>0</v>
      </c>
    </row>
    <row r="958" spans="2:11" ht="17.25" customHeight="1" hidden="1">
      <c r="B958" s="198" t="s">
        <v>390</v>
      </c>
      <c r="C958" s="348"/>
      <c r="D958" s="196" t="s">
        <v>343</v>
      </c>
      <c r="E958" s="196" t="s">
        <v>353</v>
      </c>
      <c r="F958" s="201" t="s">
        <v>402</v>
      </c>
      <c r="G958" s="196" t="s">
        <v>400</v>
      </c>
      <c r="H958" s="196" t="s">
        <v>451</v>
      </c>
      <c r="I958" s="197"/>
      <c r="J958" s="197"/>
      <c r="K958" s="197"/>
    </row>
    <row r="959" spans="2:11" ht="12.75" customHeight="1">
      <c r="B959" s="342" t="s">
        <v>360</v>
      </c>
      <c r="C959" s="348"/>
      <c r="D959" s="217" t="s">
        <v>361</v>
      </c>
      <c r="E959" s="217"/>
      <c r="F959" s="217"/>
      <c r="G959" s="217"/>
      <c r="H959" s="217"/>
      <c r="I959" s="340">
        <f>I960+I965</f>
        <v>619</v>
      </c>
      <c r="J959" s="340">
        <f>J960+J965</f>
        <v>834.4</v>
      </c>
      <c r="K959" s="340">
        <f>K960+K965</f>
        <v>834.4</v>
      </c>
    </row>
    <row r="960" spans="2:11" ht="12.75" customHeight="1">
      <c r="B960" s="356" t="s">
        <v>364</v>
      </c>
      <c r="C960" s="348"/>
      <c r="D960" s="195" t="s">
        <v>361</v>
      </c>
      <c r="E960" s="195" t="s">
        <v>365</v>
      </c>
      <c r="F960" s="201"/>
      <c r="G960" s="196"/>
      <c r="H960" s="196"/>
      <c r="I960" s="197">
        <f>I961</f>
        <v>30</v>
      </c>
      <c r="J960" s="197">
        <f>J961</f>
        <v>30</v>
      </c>
      <c r="K960" s="197">
        <f>K961</f>
        <v>30</v>
      </c>
    </row>
    <row r="961" spans="2:11" ht="18" customHeight="1">
      <c r="B961" s="203" t="s">
        <v>766</v>
      </c>
      <c r="C961" s="348"/>
      <c r="D961" s="196" t="s">
        <v>361</v>
      </c>
      <c r="E961" s="196" t="s">
        <v>365</v>
      </c>
      <c r="F961" s="201" t="s">
        <v>394</v>
      </c>
      <c r="G961" s="196"/>
      <c r="H961" s="196"/>
      <c r="I961" s="197">
        <f>I962</f>
        <v>30</v>
      </c>
      <c r="J961" s="197">
        <f>J962</f>
        <v>30</v>
      </c>
      <c r="K961" s="197">
        <f>K962</f>
        <v>30</v>
      </c>
    </row>
    <row r="962" spans="2:11" ht="12.75" customHeight="1">
      <c r="B962" s="198" t="s">
        <v>437</v>
      </c>
      <c r="C962" s="348"/>
      <c r="D962" s="196" t="s">
        <v>361</v>
      </c>
      <c r="E962" s="196" t="s">
        <v>365</v>
      </c>
      <c r="F962" s="201" t="s">
        <v>685</v>
      </c>
      <c r="G962" s="196" t="s">
        <v>436</v>
      </c>
      <c r="H962" s="196"/>
      <c r="I962" s="197">
        <f>I963</f>
        <v>30</v>
      </c>
      <c r="J962" s="197">
        <f>J963</f>
        <v>30</v>
      </c>
      <c r="K962" s="197">
        <f>K963</f>
        <v>30</v>
      </c>
    </row>
    <row r="963" spans="2:11" ht="14.25" customHeight="1">
      <c r="B963" s="198" t="s">
        <v>439</v>
      </c>
      <c r="C963" s="348"/>
      <c r="D963" s="196" t="s">
        <v>361</v>
      </c>
      <c r="E963" s="196" t="s">
        <v>365</v>
      </c>
      <c r="F963" s="201" t="s">
        <v>685</v>
      </c>
      <c r="G963" s="196" t="s">
        <v>438</v>
      </c>
      <c r="H963" s="196"/>
      <c r="I963" s="197">
        <f>I964</f>
        <v>30</v>
      </c>
      <c r="J963" s="197">
        <f>J964</f>
        <v>30</v>
      </c>
      <c r="K963" s="197">
        <f>K964</f>
        <v>30</v>
      </c>
    </row>
    <row r="964" spans="2:11" ht="12.75" customHeight="1">
      <c r="B964" s="198" t="s">
        <v>389</v>
      </c>
      <c r="C964" s="348"/>
      <c r="D964" s="196" t="s">
        <v>361</v>
      </c>
      <c r="E964" s="196" t="s">
        <v>365</v>
      </c>
      <c r="F964" s="201" t="s">
        <v>685</v>
      </c>
      <c r="G964" s="196" t="s">
        <v>438</v>
      </c>
      <c r="H964" s="196">
        <v>2</v>
      </c>
      <c r="I964" s="197">
        <v>30</v>
      </c>
      <c r="J964" s="197">
        <v>30</v>
      </c>
      <c r="K964" s="197">
        <v>30</v>
      </c>
    </row>
    <row r="965" spans="2:11" ht="12.75" customHeight="1">
      <c r="B965" s="356" t="s">
        <v>366</v>
      </c>
      <c r="C965" s="348"/>
      <c r="D965" s="195" t="s">
        <v>361</v>
      </c>
      <c r="E965" s="195" t="s">
        <v>367</v>
      </c>
      <c r="F965" s="201"/>
      <c r="G965" s="196"/>
      <c r="H965" s="196"/>
      <c r="I965" s="197">
        <f>I966+I973</f>
        <v>589</v>
      </c>
      <c r="J965" s="197">
        <f>J966+J973</f>
        <v>804.4</v>
      </c>
      <c r="K965" s="197">
        <f>K966+K973</f>
        <v>804.4</v>
      </c>
    </row>
    <row r="966" spans="2:11" ht="15.75" customHeight="1" hidden="1">
      <c r="B966" s="337" t="s">
        <v>757</v>
      </c>
      <c r="C966" s="348"/>
      <c r="D966" s="199">
        <v>1000</v>
      </c>
      <c r="E966" s="199">
        <v>1004</v>
      </c>
      <c r="F966" s="201" t="s">
        <v>696</v>
      </c>
      <c r="G966" s="196"/>
      <c r="H966" s="196"/>
      <c r="I966" s="197">
        <f>I967</f>
        <v>0</v>
      </c>
      <c r="J966" s="197">
        <f>J967</f>
        <v>0</v>
      </c>
      <c r="K966" s="197">
        <f>K967</f>
        <v>0</v>
      </c>
    </row>
    <row r="967" spans="2:11" ht="27.75" customHeight="1" hidden="1">
      <c r="B967" s="384" t="s">
        <v>697</v>
      </c>
      <c r="C967" s="348"/>
      <c r="D967" s="199">
        <v>1000</v>
      </c>
      <c r="E967" s="199">
        <v>1004</v>
      </c>
      <c r="F967" s="358" t="s">
        <v>696</v>
      </c>
      <c r="G967" s="196"/>
      <c r="H967" s="196"/>
      <c r="I967" s="197">
        <f>I968</f>
        <v>0</v>
      </c>
      <c r="J967" s="197">
        <f>J968</f>
        <v>0</v>
      </c>
      <c r="K967" s="197">
        <f>K968</f>
        <v>0</v>
      </c>
    </row>
    <row r="968" spans="2:11" ht="12.75" customHeight="1" hidden="1">
      <c r="B968" s="465" t="s">
        <v>698</v>
      </c>
      <c r="C968" s="348"/>
      <c r="D968" s="199">
        <v>1000</v>
      </c>
      <c r="E968" s="199">
        <v>1004</v>
      </c>
      <c r="F968" s="358" t="s">
        <v>699</v>
      </c>
      <c r="G968" s="196"/>
      <c r="H968" s="196"/>
      <c r="I968" s="197">
        <f>I969</f>
        <v>0</v>
      </c>
      <c r="J968" s="197">
        <f>J969</f>
        <v>0</v>
      </c>
      <c r="K968" s="197">
        <f>K969</f>
        <v>0</v>
      </c>
    </row>
    <row r="969" spans="2:11" ht="12.75" customHeight="1" hidden="1">
      <c r="B969" s="198" t="s">
        <v>437</v>
      </c>
      <c r="C969" s="348"/>
      <c r="D969" s="199">
        <v>1000</v>
      </c>
      <c r="E969" s="199">
        <v>1004</v>
      </c>
      <c r="F969" s="358" t="s">
        <v>699</v>
      </c>
      <c r="G969" s="196" t="s">
        <v>436</v>
      </c>
      <c r="H969" s="196"/>
      <c r="I969" s="197">
        <f>I970</f>
        <v>0</v>
      </c>
      <c r="J969" s="197">
        <f>J970</f>
        <v>0</v>
      </c>
      <c r="K969" s="197">
        <f>K970</f>
        <v>0</v>
      </c>
    </row>
    <row r="970" spans="2:11" ht="14.25" customHeight="1" hidden="1">
      <c r="B970" s="198" t="s">
        <v>439</v>
      </c>
      <c r="C970" s="348"/>
      <c r="D970" s="199">
        <v>1000</v>
      </c>
      <c r="E970" s="199">
        <v>1004</v>
      </c>
      <c r="F970" s="358" t="s">
        <v>699</v>
      </c>
      <c r="G970" s="196" t="s">
        <v>438</v>
      </c>
      <c r="H970" s="196"/>
      <c r="I970" s="197">
        <f>I971+I972</f>
        <v>0</v>
      </c>
      <c r="J970" s="197">
        <f>J971+J972</f>
        <v>0</v>
      </c>
      <c r="K970" s="197">
        <f>K971+K972</f>
        <v>0</v>
      </c>
    </row>
    <row r="971" spans="2:11" ht="12.75" customHeight="1" hidden="1">
      <c r="B971" s="198" t="s">
        <v>389</v>
      </c>
      <c r="C971" s="417"/>
      <c r="D971" s="199">
        <v>1000</v>
      </c>
      <c r="E971" s="199">
        <v>1004</v>
      </c>
      <c r="F971" s="358" t="s">
        <v>699</v>
      </c>
      <c r="G971" s="196" t="s">
        <v>438</v>
      </c>
      <c r="H971" s="196" t="s">
        <v>413</v>
      </c>
      <c r="I971" s="197"/>
      <c r="J971" s="197"/>
      <c r="K971" s="197"/>
    </row>
    <row r="972" spans="2:11" ht="12.75" customHeight="1" hidden="1">
      <c r="B972" s="198" t="s">
        <v>390</v>
      </c>
      <c r="C972" s="417"/>
      <c r="D972" s="199">
        <v>1000</v>
      </c>
      <c r="E972" s="199">
        <v>1004</v>
      </c>
      <c r="F972" s="358" t="s">
        <v>699</v>
      </c>
      <c r="G972" s="196" t="s">
        <v>438</v>
      </c>
      <c r="H972" s="196" t="s">
        <v>451</v>
      </c>
      <c r="I972" s="197"/>
      <c r="J972" s="197"/>
      <c r="K972" s="197"/>
    </row>
    <row r="973" spans="2:11" ht="40.5" customHeight="1">
      <c r="B973" s="219" t="s">
        <v>704</v>
      </c>
      <c r="C973" s="417"/>
      <c r="D973" s="199">
        <v>1000</v>
      </c>
      <c r="E973" s="199">
        <v>1004</v>
      </c>
      <c r="F973" s="201" t="s">
        <v>705</v>
      </c>
      <c r="G973" s="217"/>
      <c r="H973" s="217"/>
      <c r="I973" s="197">
        <f>I974</f>
        <v>589</v>
      </c>
      <c r="J973" s="197">
        <f>J974</f>
        <v>804.4</v>
      </c>
      <c r="K973" s="197">
        <f>K974</f>
        <v>804.4</v>
      </c>
    </row>
    <row r="974" spans="2:11" ht="12.75" customHeight="1">
      <c r="B974" s="198" t="s">
        <v>437</v>
      </c>
      <c r="C974" s="417"/>
      <c r="D974" s="199">
        <v>1000</v>
      </c>
      <c r="E974" s="199">
        <v>1004</v>
      </c>
      <c r="F974" s="201" t="s">
        <v>705</v>
      </c>
      <c r="G974" s="196" t="s">
        <v>436</v>
      </c>
      <c r="H974" s="217"/>
      <c r="I974" s="197">
        <f>I975</f>
        <v>589</v>
      </c>
      <c r="J974" s="197">
        <f>J975</f>
        <v>804.4</v>
      </c>
      <c r="K974" s="197">
        <f>K975</f>
        <v>804.4</v>
      </c>
    </row>
    <row r="975" spans="2:11" ht="12.75" customHeight="1">
      <c r="B975" s="198" t="s">
        <v>439</v>
      </c>
      <c r="C975" s="417"/>
      <c r="D975" s="199">
        <v>1000</v>
      </c>
      <c r="E975" s="199">
        <v>1004</v>
      </c>
      <c r="F975" s="201" t="s">
        <v>705</v>
      </c>
      <c r="G975" s="196" t="s">
        <v>438</v>
      </c>
      <c r="H975" s="217"/>
      <c r="I975" s="197">
        <f>I976</f>
        <v>589</v>
      </c>
      <c r="J975" s="197">
        <f>J976</f>
        <v>804.4</v>
      </c>
      <c r="K975" s="197">
        <f>K976</f>
        <v>804.4</v>
      </c>
    </row>
    <row r="976" spans="2:11" ht="12.75" customHeight="1">
      <c r="B976" s="198" t="s">
        <v>390</v>
      </c>
      <c r="C976" s="417"/>
      <c r="D976" s="199">
        <v>1000</v>
      </c>
      <c r="E976" s="199">
        <v>1004</v>
      </c>
      <c r="F976" s="201" t="s">
        <v>705</v>
      </c>
      <c r="G976" s="196" t="s">
        <v>438</v>
      </c>
      <c r="H976" s="196">
        <v>3</v>
      </c>
      <c r="I976" s="197">
        <v>589</v>
      </c>
      <c r="J976" s="197">
        <v>804.4</v>
      </c>
      <c r="K976" s="197">
        <v>804.4</v>
      </c>
    </row>
    <row r="977" spans="2:11" ht="12.75" customHeight="1">
      <c r="B977" s="356" t="s">
        <v>372</v>
      </c>
      <c r="C977" s="348"/>
      <c r="D977" s="195" t="s">
        <v>371</v>
      </c>
      <c r="E977" s="195" t="s">
        <v>373</v>
      </c>
      <c r="F977" s="217"/>
      <c r="G977" s="217"/>
      <c r="H977" s="217"/>
      <c r="I977" s="340">
        <f>I978</f>
        <v>326.5</v>
      </c>
      <c r="J977" s="340">
        <f>J978</f>
        <v>300</v>
      </c>
      <c r="K977" s="340">
        <f>K978+K989</f>
        <v>12783</v>
      </c>
    </row>
    <row r="978" spans="2:11" ht="26.25" customHeight="1">
      <c r="B978" s="371" t="s">
        <v>721</v>
      </c>
      <c r="C978" s="417"/>
      <c r="D978" s="196" t="s">
        <v>371</v>
      </c>
      <c r="E978" s="196" t="s">
        <v>373</v>
      </c>
      <c r="F978" s="201" t="s">
        <v>722</v>
      </c>
      <c r="G978" s="196"/>
      <c r="H978" s="196"/>
      <c r="I978" s="197">
        <f>I979</f>
        <v>326.5</v>
      </c>
      <c r="J978" s="197">
        <f>J979</f>
        <v>300</v>
      </c>
      <c r="K978" s="197">
        <f>K979</f>
        <v>300</v>
      </c>
    </row>
    <row r="979" spans="2:11" ht="12.75" customHeight="1">
      <c r="B979" s="198" t="s">
        <v>417</v>
      </c>
      <c r="C979" s="417"/>
      <c r="D979" s="196" t="s">
        <v>371</v>
      </c>
      <c r="E979" s="196" t="s">
        <v>373</v>
      </c>
      <c r="F979" s="201" t="s">
        <v>725</v>
      </c>
      <c r="G979" s="196"/>
      <c r="H979" s="196"/>
      <c r="I979" s="197">
        <f>I980+I986+I983</f>
        <v>326.5</v>
      </c>
      <c r="J979" s="197">
        <f>J980+J986</f>
        <v>300</v>
      </c>
      <c r="K979" s="197">
        <f>K980+K986</f>
        <v>300</v>
      </c>
    </row>
    <row r="980" spans="2:11" ht="12.75" customHeight="1">
      <c r="B980" s="203" t="s">
        <v>405</v>
      </c>
      <c r="C980" s="417"/>
      <c r="D980" s="196" t="s">
        <v>371</v>
      </c>
      <c r="E980" s="196" t="s">
        <v>373</v>
      </c>
      <c r="F980" s="201" t="s">
        <v>725</v>
      </c>
      <c r="G980" s="196" t="s">
        <v>406</v>
      </c>
      <c r="H980" s="196"/>
      <c r="I980" s="197">
        <f>I981</f>
        <v>314.5</v>
      </c>
      <c r="J980" s="197">
        <f>J981</f>
        <v>300</v>
      </c>
      <c r="K980" s="197">
        <f>K981</f>
        <v>300</v>
      </c>
    </row>
    <row r="981" spans="2:11" ht="12.75" customHeight="1">
      <c r="B981" s="203" t="s">
        <v>407</v>
      </c>
      <c r="C981" s="417"/>
      <c r="D981" s="196" t="s">
        <v>371</v>
      </c>
      <c r="E981" s="196" t="s">
        <v>373</v>
      </c>
      <c r="F981" s="201" t="s">
        <v>725</v>
      </c>
      <c r="G981" s="196" t="s">
        <v>408</v>
      </c>
      <c r="H981" s="196"/>
      <c r="I981" s="197">
        <f>I982</f>
        <v>314.5</v>
      </c>
      <c r="J981" s="197">
        <f>J982</f>
        <v>300</v>
      </c>
      <c r="K981" s="197">
        <f>K982</f>
        <v>300</v>
      </c>
    </row>
    <row r="982" spans="2:11" ht="12.75" customHeight="1">
      <c r="B982" s="204" t="s">
        <v>389</v>
      </c>
      <c r="C982" s="417"/>
      <c r="D982" s="196" t="s">
        <v>371</v>
      </c>
      <c r="E982" s="196" t="s">
        <v>373</v>
      </c>
      <c r="F982" s="201" t="s">
        <v>725</v>
      </c>
      <c r="G982" s="196" t="s">
        <v>408</v>
      </c>
      <c r="H982" s="196" t="s">
        <v>413</v>
      </c>
      <c r="I982" s="197">
        <v>314.5</v>
      </c>
      <c r="J982" s="197">
        <v>300</v>
      </c>
      <c r="K982" s="197">
        <v>300</v>
      </c>
    </row>
    <row r="983" spans="2:11" ht="12.75" customHeight="1" hidden="1">
      <c r="B983" s="198" t="s">
        <v>437</v>
      </c>
      <c r="C983" s="417"/>
      <c r="D983" s="196" t="s">
        <v>371</v>
      </c>
      <c r="E983" s="196" t="s">
        <v>373</v>
      </c>
      <c r="F983" s="201" t="s">
        <v>725</v>
      </c>
      <c r="G983" s="196" t="s">
        <v>436</v>
      </c>
      <c r="H983" s="196"/>
      <c r="I983" s="197">
        <f>I984</f>
        <v>0</v>
      </c>
      <c r="J983" s="197">
        <f>J984</f>
        <v>0</v>
      </c>
      <c r="K983" s="197">
        <f>K984</f>
        <v>0</v>
      </c>
    </row>
    <row r="984" spans="2:11" ht="12.75" customHeight="1" hidden="1">
      <c r="B984" s="204" t="s">
        <v>726</v>
      </c>
      <c r="C984" s="417"/>
      <c r="D984" s="196" t="s">
        <v>371</v>
      </c>
      <c r="E984" s="196" t="s">
        <v>373</v>
      </c>
      <c r="F984" s="201" t="s">
        <v>725</v>
      </c>
      <c r="G984" s="196" t="s">
        <v>441</v>
      </c>
      <c r="H984" s="196"/>
      <c r="I984" s="197">
        <f>I985</f>
        <v>0</v>
      </c>
      <c r="J984" s="197">
        <f>J985</f>
        <v>0</v>
      </c>
      <c r="K984" s="197">
        <f>K985</f>
        <v>0</v>
      </c>
    </row>
    <row r="985" spans="2:11" ht="12.75" customHeight="1" hidden="1">
      <c r="B985" s="204" t="s">
        <v>726</v>
      </c>
      <c r="C985" s="417"/>
      <c r="D985" s="196" t="s">
        <v>371</v>
      </c>
      <c r="E985" s="196" t="s">
        <v>373</v>
      </c>
      <c r="F985" s="201" t="s">
        <v>725</v>
      </c>
      <c r="G985" s="196" t="s">
        <v>441</v>
      </c>
      <c r="H985" s="196" t="s">
        <v>413</v>
      </c>
      <c r="I985" s="197"/>
      <c r="J985" s="197"/>
      <c r="K985" s="197"/>
    </row>
    <row r="986" spans="2:11" ht="12.75" customHeight="1">
      <c r="B986" s="377" t="s">
        <v>409</v>
      </c>
      <c r="C986" s="417"/>
      <c r="D986" s="196" t="s">
        <v>371</v>
      </c>
      <c r="E986" s="196" t="s">
        <v>373</v>
      </c>
      <c r="F986" s="201" t="s">
        <v>725</v>
      </c>
      <c r="G986" s="196" t="s">
        <v>410</v>
      </c>
      <c r="H986" s="196"/>
      <c r="I986" s="197">
        <f>I987</f>
        <v>12</v>
      </c>
      <c r="J986" s="197">
        <f>J987</f>
        <v>0</v>
      </c>
      <c r="K986" s="197">
        <f>K987</f>
        <v>0</v>
      </c>
    </row>
    <row r="987" spans="2:11" ht="12.75" customHeight="1">
      <c r="B987" s="377" t="s">
        <v>411</v>
      </c>
      <c r="C987" s="417"/>
      <c r="D987" s="196" t="s">
        <v>371</v>
      </c>
      <c r="E987" s="196" t="s">
        <v>373</v>
      </c>
      <c r="F987" s="201" t="s">
        <v>725</v>
      </c>
      <c r="G987" s="196" t="s">
        <v>412</v>
      </c>
      <c r="H987" s="196"/>
      <c r="I987" s="197">
        <f>I988</f>
        <v>12</v>
      </c>
      <c r="J987" s="197">
        <f>J988</f>
        <v>0</v>
      </c>
      <c r="K987" s="197">
        <f>K988</f>
        <v>0</v>
      </c>
    </row>
    <row r="988" spans="2:11" ht="12.75" customHeight="1">
      <c r="B988" s="204" t="s">
        <v>389</v>
      </c>
      <c r="C988" s="417"/>
      <c r="D988" s="196" t="s">
        <v>371</v>
      </c>
      <c r="E988" s="196" t="s">
        <v>373</v>
      </c>
      <c r="F988" s="201" t="s">
        <v>725</v>
      </c>
      <c r="G988" s="196" t="s">
        <v>412</v>
      </c>
      <c r="H988" s="196" t="s">
        <v>413</v>
      </c>
      <c r="I988" s="197">
        <v>12</v>
      </c>
      <c r="J988" s="197"/>
      <c r="K988" s="197"/>
    </row>
    <row r="989" spans="2:11" ht="12.75" customHeight="1">
      <c r="B989" s="204" t="s">
        <v>727</v>
      </c>
      <c r="C989" s="417"/>
      <c r="D989" s="196" t="s">
        <v>371</v>
      </c>
      <c r="E989" s="196" t="s">
        <v>373</v>
      </c>
      <c r="F989" s="201" t="s">
        <v>728</v>
      </c>
      <c r="G989" s="196"/>
      <c r="H989" s="196"/>
      <c r="I989" s="197">
        <f>I990</f>
        <v>0</v>
      </c>
      <c r="J989" s="197">
        <f>J990</f>
        <v>0</v>
      </c>
      <c r="K989" s="197">
        <f>K990</f>
        <v>12483</v>
      </c>
    </row>
    <row r="990" spans="2:11" ht="12.75" customHeight="1">
      <c r="B990" s="203" t="s">
        <v>405</v>
      </c>
      <c r="C990" s="417"/>
      <c r="D990" s="196" t="s">
        <v>371</v>
      </c>
      <c r="E990" s="196" t="s">
        <v>373</v>
      </c>
      <c r="F990" s="201" t="s">
        <v>728</v>
      </c>
      <c r="G990" s="196" t="s">
        <v>406</v>
      </c>
      <c r="H990" s="196"/>
      <c r="I990" s="197">
        <f>I991</f>
        <v>0</v>
      </c>
      <c r="J990" s="197">
        <f>J991</f>
        <v>0</v>
      </c>
      <c r="K990" s="197">
        <f>K991</f>
        <v>12483</v>
      </c>
    </row>
    <row r="991" spans="2:11" ht="12.75" customHeight="1">
      <c r="B991" s="203" t="s">
        <v>407</v>
      </c>
      <c r="C991" s="417"/>
      <c r="D991" s="196" t="s">
        <v>371</v>
      </c>
      <c r="E991" s="196" t="s">
        <v>373</v>
      </c>
      <c r="F991" s="201" t="s">
        <v>728</v>
      </c>
      <c r="G991" s="196" t="s">
        <v>408</v>
      </c>
      <c r="H991" s="196"/>
      <c r="I991" s="197">
        <f>I992</f>
        <v>0</v>
      </c>
      <c r="J991" s="197">
        <f>J992</f>
        <v>0</v>
      </c>
      <c r="K991" s="197">
        <f>K992</f>
        <v>12483</v>
      </c>
    </row>
    <row r="992" spans="2:11" ht="12.75" customHeight="1">
      <c r="B992" s="198" t="s">
        <v>390</v>
      </c>
      <c r="C992" s="417"/>
      <c r="D992" s="196" t="s">
        <v>371</v>
      </c>
      <c r="E992" s="196" t="s">
        <v>373</v>
      </c>
      <c r="F992" s="201" t="s">
        <v>728</v>
      </c>
      <c r="G992" s="196" t="s">
        <v>408</v>
      </c>
      <c r="H992" s="196" t="s">
        <v>451</v>
      </c>
      <c r="I992" s="197"/>
      <c r="J992" s="197"/>
      <c r="K992" s="197">
        <v>12483</v>
      </c>
    </row>
    <row r="993" spans="2:12" ht="15.75" customHeight="1">
      <c r="B993" s="371" t="s">
        <v>767</v>
      </c>
      <c r="C993" s="466">
        <v>908</v>
      </c>
      <c r="D993" s="429"/>
      <c r="E993" s="429"/>
      <c r="F993" s="429"/>
      <c r="G993" s="429"/>
      <c r="H993" s="429"/>
      <c r="I993" s="340">
        <f>I1022+I1006+I1000</f>
        <v>28386.1</v>
      </c>
      <c r="J993" s="340">
        <f>J994+J1022+J1006</f>
        <v>14292.699999999999</v>
      </c>
      <c r="K993" s="340">
        <f>K994+K1022+K1006</f>
        <v>14236.000000000002</v>
      </c>
      <c r="L993" s="341"/>
    </row>
    <row r="994" spans="2:11" ht="12.75" customHeight="1" hidden="1">
      <c r="B994" s="342" t="s">
        <v>342</v>
      </c>
      <c r="C994" s="411"/>
      <c r="D994" s="217" t="s">
        <v>343</v>
      </c>
      <c r="E994" s="456"/>
      <c r="F994" s="217"/>
      <c r="G994" s="217"/>
      <c r="H994" s="217"/>
      <c r="I994" s="197"/>
      <c r="J994" s="197"/>
      <c r="K994" s="197"/>
    </row>
    <row r="995" spans="2:11" ht="12.75" customHeight="1" hidden="1">
      <c r="B995" s="337" t="s">
        <v>388</v>
      </c>
      <c r="C995" s="411"/>
      <c r="D995" s="217"/>
      <c r="E995" s="456"/>
      <c r="F995" s="217"/>
      <c r="G995" s="217"/>
      <c r="H995" s="217" t="s">
        <v>657</v>
      </c>
      <c r="I995" s="197">
        <f>I1030+I1042</f>
        <v>0</v>
      </c>
      <c r="J995" s="197">
        <f>J1030+J1042</f>
        <v>0</v>
      </c>
      <c r="K995" s="197">
        <f>K1030+K1042</f>
        <v>0</v>
      </c>
    </row>
    <row r="996" spans="2:11" ht="12.75" customHeight="1">
      <c r="B996" s="337" t="s">
        <v>389</v>
      </c>
      <c r="C996" s="411"/>
      <c r="D996" s="217"/>
      <c r="E996" s="456"/>
      <c r="F996" s="217"/>
      <c r="G996" s="217"/>
      <c r="H996" s="217" t="s">
        <v>413</v>
      </c>
      <c r="I996" s="197">
        <f>I1014+I1031+I1043+I1047+I1074+I1077+I1080+I1085+I1088+I1091+I1035+I1019+I1056+I1065+I1061+I1005</f>
        <v>17026</v>
      </c>
      <c r="J996" s="197">
        <f>J1014+J1031+J1043+J1047+J1074+J1077+J1080+J1085+J1088+J1091+J1035+J1019+J1056+J1065</f>
        <v>14292.7</v>
      </c>
      <c r="K996" s="197">
        <f>K1014+K1031+K1043+K1047+K1074+K1077+K1080+K1085+K1088+K1091+K1035+K1019+K1056+K1065</f>
        <v>13636</v>
      </c>
    </row>
    <row r="997" spans="2:11" ht="12.75" customHeight="1">
      <c r="B997" s="337" t="s">
        <v>390</v>
      </c>
      <c r="C997" s="411"/>
      <c r="D997" s="217"/>
      <c r="E997" s="456"/>
      <c r="F997" s="217"/>
      <c r="G997" s="217"/>
      <c r="H997" s="217" t="s">
        <v>451</v>
      </c>
      <c r="I997" s="197">
        <f>I1051+I1094+I1036+I1020+I1057+I1066</f>
        <v>11360.1</v>
      </c>
      <c r="J997" s="197">
        <f>J1051+J1094+J1036+J1020+J1057+J1066</f>
        <v>0</v>
      </c>
      <c r="K997" s="197">
        <f>K1051+K1094+K1036+K1020+K1057+K1066</f>
        <v>600</v>
      </c>
    </row>
    <row r="998" spans="2:11" ht="12.75" customHeight="1" hidden="1">
      <c r="B998" s="337" t="s">
        <v>391</v>
      </c>
      <c r="C998" s="411"/>
      <c r="D998" s="217"/>
      <c r="E998" s="456"/>
      <c r="F998" s="217"/>
      <c r="G998" s="217"/>
      <c r="H998" s="217" t="s">
        <v>423</v>
      </c>
      <c r="I998" s="197">
        <f>I1037+I1021+I1067</f>
        <v>0</v>
      </c>
      <c r="J998" s="197">
        <f>J1037+J1021+J1067</f>
        <v>0</v>
      </c>
      <c r="K998" s="197">
        <f>K1037+K1021+K1067</f>
        <v>0</v>
      </c>
    </row>
    <row r="999" spans="2:11" ht="12.75" customHeight="1" hidden="1">
      <c r="B999" s="337" t="s">
        <v>392</v>
      </c>
      <c r="C999" s="411"/>
      <c r="D999" s="217"/>
      <c r="E999" s="456"/>
      <c r="F999" s="217"/>
      <c r="G999" s="217"/>
      <c r="H999" s="217" t="s">
        <v>658</v>
      </c>
      <c r="I999" s="197"/>
      <c r="J999" s="197"/>
      <c r="K999" s="197"/>
    </row>
    <row r="1000" spans="2:11" ht="12.75" customHeight="1" hidden="1">
      <c r="B1000" s="342" t="s">
        <v>300</v>
      </c>
      <c r="C1000" s="355"/>
      <c r="D1000" s="217" t="s">
        <v>301</v>
      </c>
      <c r="E1000" s="217"/>
      <c r="F1000" s="451"/>
      <c r="G1000" s="217"/>
      <c r="H1000" s="217"/>
      <c r="I1000" s="340">
        <f>I1001</f>
        <v>0</v>
      </c>
      <c r="J1000" s="340">
        <f>J1001</f>
        <v>0</v>
      </c>
      <c r="K1000" s="340">
        <f>K1001</f>
        <v>0</v>
      </c>
    </row>
    <row r="1001" spans="2:11" ht="12.75" customHeight="1" hidden="1">
      <c r="B1001" s="353" t="s">
        <v>314</v>
      </c>
      <c r="C1001" s="355"/>
      <c r="D1001" s="195" t="s">
        <v>301</v>
      </c>
      <c r="E1001" s="195" t="s">
        <v>315</v>
      </c>
      <c r="F1001" s="452"/>
      <c r="G1001" s="196"/>
      <c r="H1001" s="217"/>
      <c r="I1001" s="197">
        <f>I1002</f>
        <v>0</v>
      </c>
      <c r="J1001" s="197">
        <f>J1002</f>
        <v>0</v>
      </c>
      <c r="K1001" s="197">
        <f>K1002</f>
        <v>0</v>
      </c>
    </row>
    <row r="1002" spans="2:11" ht="28.5" hidden="1">
      <c r="B1002" s="202" t="s">
        <v>460</v>
      </c>
      <c r="C1002" s="411"/>
      <c r="D1002" s="196" t="s">
        <v>301</v>
      </c>
      <c r="E1002" s="196" t="s">
        <v>315</v>
      </c>
      <c r="F1002" s="196" t="s">
        <v>394</v>
      </c>
      <c r="G1002" s="217"/>
      <c r="H1002" s="217"/>
      <c r="I1002" s="197">
        <f>I1003</f>
        <v>0</v>
      </c>
      <c r="J1002" s="197">
        <f>J1003</f>
        <v>0</v>
      </c>
      <c r="K1002" s="197">
        <f>K1003</f>
        <v>0</v>
      </c>
    </row>
    <row r="1003" spans="2:11" ht="12.75" customHeight="1" hidden="1">
      <c r="B1003" s="203" t="s">
        <v>405</v>
      </c>
      <c r="C1003" s="411"/>
      <c r="D1003" s="196" t="s">
        <v>301</v>
      </c>
      <c r="E1003" s="196" t="s">
        <v>315</v>
      </c>
      <c r="F1003" s="392" t="s">
        <v>461</v>
      </c>
      <c r="G1003" s="238">
        <v>200</v>
      </c>
      <c r="H1003" s="238"/>
      <c r="I1003" s="197">
        <f>I1004</f>
        <v>0</v>
      </c>
      <c r="J1003" s="197">
        <f>J1004</f>
        <v>0</v>
      </c>
      <c r="K1003" s="197">
        <f>K1004</f>
        <v>0</v>
      </c>
    </row>
    <row r="1004" spans="2:11" ht="12.75" customHeight="1" hidden="1">
      <c r="B1004" s="203" t="s">
        <v>407</v>
      </c>
      <c r="C1004" s="411"/>
      <c r="D1004" s="196" t="s">
        <v>301</v>
      </c>
      <c r="E1004" s="196" t="s">
        <v>315</v>
      </c>
      <c r="F1004" s="392" t="s">
        <v>461</v>
      </c>
      <c r="G1004" s="238">
        <v>240</v>
      </c>
      <c r="H1004" s="238"/>
      <c r="I1004" s="197">
        <f>I1005</f>
        <v>0</v>
      </c>
      <c r="J1004" s="197">
        <f>J1005</f>
        <v>0</v>
      </c>
      <c r="K1004" s="197">
        <f>K1005</f>
        <v>0</v>
      </c>
    </row>
    <row r="1005" spans="2:11" ht="12.75" customHeight="1" hidden="1">
      <c r="B1005" s="198" t="s">
        <v>389</v>
      </c>
      <c r="C1005" s="411"/>
      <c r="D1005" s="196" t="s">
        <v>301</v>
      </c>
      <c r="E1005" s="196" t="s">
        <v>315</v>
      </c>
      <c r="F1005" s="392" t="s">
        <v>461</v>
      </c>
      <c r="G1005" s="238">
        <v>240</v>
      </c>
      <c r="H1005" s="238">
        <v>2</v>
      </c>
      <c r="I1005" s="197"/>
      <c r="J1005" s="197"/>
      <c r="K1005" s="197"/>
    </row>
    <row r="1006" spans="2:11" ht="12.75" customHeight="1">
      <c r="B1006" s="342" t="s">
        <v>342</v>
      </c>
      <c r="C1006" s="411"/>
      <c r="D1006" s="217"/>
      <c r="E1006" s="456"/>
      <c r="F1006" s="217"/>
      <c r="G1006" s="217"/>
      <c r="H1006" s="217"/>
      <c r="I1006" s="340">
        <f>I1007</f>
        <v>16794.1</v>
      </c>
      <c r="J1006" s="340">
        <f>J1007</f>
        <v>4171.4</v>
      </c>
      <c r="K1006" s="340">
        <f>K1007</f>
        <v>4087.1</v>
      </c>
    </row>
    <row r="1007" spans="2:11" ht="12.75" customHeight="1">
      <c r="B1007" s="459" t="s">
        <v>612</v>
      </c>
      <c r="C1007" s="417"/>
      <c r="D1007" s="195" t="s">
        <v>343</v>
      </c>
      <c r="E1007" s="195" t="s">
        <v>349</v>
      </c>
      <c r="F1007" s="354"/>
      <c r="G1007" s="354"/>
      <c r="H1007" s="354"/>
      <c r="I1007" s="197">
        <f>I1008+I1015</f>
        <v>16794.1</v>
      </c>
      <c r="J1007" s="197">
        <f>J1008+J1015</f>
        <v>4171.4</v>
      </c>
      <c r="K1007" s="197">
        <f>K1008+K1015</f>
        <v>4087.1</v>
      </c>
    </row>
    <row r="1008" spans="2:11" ht="28.5" customHeight="1">
      <c r="B1008" s="371" t="s">
        <v>626</v>
      </c>
      <c r="C1008" s="417"/>
      <c r="D1008" s="196" t="s">
        <v>343</v>
      </c>
      <c r="E1008" s="196" t="s">
        <v>349</v>
      </c>
      <c r="F1008" s="362" t="s">
        <v>627</v>
      </c>
      <c r="G1008" s="196"/>
      <c r="H1008" s="196"/>
      <c r="I1008" s="197">
        <f aca="true" t="shared" si="15" ref="I1008:I1013">I1009</f>
        <v>4836.1</v>
      </c>
      <c r="J1008" s="197">
        <f aca="true" t="shared" si="16" ref="J1008:J1013">J1009</f>
        <v>4171.4</v>
      </c>
      <c r="K1008" s="197">
        <f aca="true" t="shared" si="17" ref="K1008:K1013">K1009</f>
        <v>4087.1</v>
      </c>
    </row>
    <row r="1009" spans="2:11" ht="15.75" customHeight="1">
      <c r="B1009" s="377" t="s">
        <v>628</v>
      </c>
      <c r="C1009" s="417"/>
      <c r="D1009" s="196" t="s">
        <v>343</v>
      </c>
      <c r="E1009" s="196" t="s">
        <v>349</v>
      </c>
      <c r="F1009" s="362" t="s">
        <v>629</v>
      </c>
      <c r="G1009" s="196"/>
      <c r="H1009" s="196"/>
      <c r="I1009" s="197">
        <f t="shared" si="15"/>
        <v>4836.1</v>
      </c>
      <c r="J1009" s="197">
        <f t="shared" si="16"/>
        <v>4171.4</v>
      </c>
      <c r="K1009" s="197">
        <f t="shared" si="17"/>
        <v>4087.1</v>
      </c>
    </row>
    <row r="1010" spans="2:11" ht="54" customHeight="1">
      <c r="B1010" s="377" t="s">
        <v>630</v>
      </c>
      <c r="C1010" s="417"/>
      <c r="D1010" s="196" t="s">
        <v>343</v>
      </c>
      <c r="E1010" s="196" t="s">
        <v>349</v>
      </c>
      <c r="F1010" s="201" t="s">
        <v>631</v>
      </c>
      <c r="G1010" s="196"/>
      <c r="H1010" s="196"/>
      <c r="I1010" s="197">
        <f t="shared" si="15"/>
        <v>4836.1</v>
      </c>
      <c r="J1010" s="197">
        <f t="shared" si="16"/>
        <v>4171.4</v>
      </c>
      <c r="K1010" s="197">
        <f t="shared" si="17"/>
        <v>4087.1</v>
      </c>
    </row>
    <row r="1011" spans="2:11" ht="12.75" customHeight="1">
      <c r="B1011" s="200" t="s">
        <v>632</v>
      </c>
      <c r="C1011" s="417"/>
      <c r="D1011" s="196" t="s">
        <v>343</v>
      </c>
      <c r="E1011" s="196" t="s">
        <v>349</v>
      </c>
      <c r="F1011" s="201" t="s">
        <v>633</v>
      </c>
      <c r="G1011" s="196"/>
      <c r="H1011" s="196"/>
      <c r="I1011" s="197">
        <f t="shared" si="15"/>
        <v>4836.1</v>
      </c>
      <c r="J1011" s="197">
        <f t="shared" si="16"/>
        <v>4171.4</v>
      </c>
      <c r="K1011" s="197">
        <f t="shared" si="17"/>
        <v>4087.1</v>
      </c>
    </row>
    <row r="1012" spans="2:11" ht="12.75" customHeight="1">
      <c r="B1012" s="198" t="s">
        <v>575</v>
      </c>
      <c r="C1012" s="417"/>
      <c r="D1012" s="196" t="s">
        <v>343</v>
      </c>
      <c r="E1012" s="196" t="s">
        <v>349</v>
      </c>
      <c r="F1012" s="201" t="s">
        <v>633</v>
      </c>
      <c r="G1012" s="238">
        <v>600</v>
      </c>
      <c r="H1012" s="196"/>
      <c r="I1012" s="197">
        <f t="shared" si="15"/>
        <v>4836.1</v>
      </c>
      <c r="J1012" s="197">
        <f t="shared" si="16"/>
        <v>4171.4</v>
      </c>
      <c r="K1012" s="197">
        <f t="shared" si="17"/>
        <v>4087.1</v>
      </c>
    </row>
    <row r="1013" spans="2:11" ht="12.75" customHeight="1">
      <c r="B1013" s="198" t="s">
        <v>576</v>
      </c>
      <c r="C1013" s="417"/>
      <c r="D1013" s="196" t="s">
        <v>343</v>
      </c>
      <c r="E1013" s="196" t="s">
        <v>349</v>
      </c>
      <c r="F1013" s="201" t="s">
        <v>633</v>
      </c>
      <c r="G1013" s="238">
        <v>610</v>
      </c>
      <c r="H1013" s="196"/>
      <c r="I1013" s="197">
        <f t="shared" si="15"/>
        <v>4836.1</v>
      </c>
      <c r="J1013" s="197">
        <f t="shared" si="16"/>
        <v>4171.4</v>
      </c>
      <c r="K1013" s="197">
        <f t="shared" si="17"/>
        <v>4087.1</v>
      </c>
    </row>
    <row r="1014" spans="2:11" ht="12.75" customHeight="1">
      <c r="B1014" s="198" t="s">
        <v>389</v>
      </c>
      <c r="C1014" s="417"/>
      <c r="D1014" s="196" t="s">
        <v>343</v>
      </c>
      <c r="E1014" s="196" t="s">
        <v>349</v>
      </c>
      <c r="F1014" s="201" t="s">
        <v>633</v>
      </c>
      <c r="G1014" s="238">
        <v>610</v>
      </c>
      <c r="H1014" s="196" t="s">
        <v>413</v>
      </c>
      <c r="I1014" s="197">
        <v>4836.1</v>
      </c>
      <c r="J1014" s="197">
        <v>4171.4</v>
      </c>
      <c r="K1014" s="197">
        <v>4087.1</v>
      </c>
    </row>
    <row r="1015" spans="2:11" ht="12.75" customHeight="1">
      <c r="B1015" s="198" t="s">
        <v>637</v>
      </c>
      <c r="C1015" s="417"/>
      <c r="D1015" s="196" t="s">
        <v>343</v>
      </c>
      <c r="E1015" s="196" t="s">
        <v>349</v>
      </c>
      <c r="F1015" s="201" t="s">
        <v>638</v>
      </c>
      <c r="G1015" s="238"/>
      <c r="H1015" s="196"/>
      <c r="I1015" s="197">
        <f>I1016</f>
        <v>11958</v>
      </c>
      <c r="J1015" s="197">
        <f>J1016</f>
        <v>0</v>
      </c>
      <c r="K1015" s="197">
        <f>K1016</f>
        <v>0</v>
      </c>
    </row>
    <row r="1016" spans="2:11" ht="12.75" customHeight="1">
      <c r="B1016" s="200" t="s">
        <v>632</v>
      </c>
      <c r="C1016" s="417"/>
      <c r="D1016" s="196" t="s">
        <v>343</v>
      </c>
      <c r="E1016" s="196" t="s">
        <v>349</v>
      </c>
      <c r="F1016" s="201" t="s">
        <v>638</v>
      </c>
      <c r="G1016" s="238"/>
      <c r="H1016" s="196"/>
      <c r="I1016" s="197">
        <f>I1017</f>
        <v>11958</v>
      </c>
      <c r="J1016" s="197">
        <f>J1017</f>
        <v>0</v>
      </c>
      <c r="K1016" s="197">
        <f>K1017</f>
        <v>0</v>
      </c>
    </row>
    <row r="1017" spans="2:11" ht="12.75" customHeight="1">
      <c r="B1017" s="198" t="s">
        <v>575</v>
      </c>
      <c r="C1017" s="417"/>
      <c r="D1017" s="196" t="s">
        <v>343</v>
      </c>
      <c r="E1017" s="196" t="s">
        <v>349</v>
      </c>
      <c r="F1017" s="201" t="s">
        <v>638</v>
      </c>
      <c r="G1017" s="238">
        <v>600</v>
      </c>
      <c r="H1017" s="196"/>
      <c r="I1017" s="197">
        <f>I1018</f>
        <v>11958</v>
      </c>
      <c r="J1017" s="197">
        <f>J1018</f>
        <v>0</v>
      </c>
      <c r="K1017" s="197">
        <f>K1018</f>
        <v>0</v>
      </c>
    </row>
    <row r="1018" spans="2:11" ht="12.75" customHeight="1">
      <c r="B1018" s="198" t="s">
        <v>576</v>
      </c>
      <c r="C1018" s="417"/>
      <c r="D1018" s="196" t="s">
        <v>343</v>
      </c>
      <c r="E1018" s="196" t="s">
        <v>349</v>
      </c>
      <c r="F1018" s="201" t="s">
        <v>638</v>
      </c>
      <c r="G1018" s="238">
        <v>610</v>
      </c>
      <c r="H1018" s="196"/>
      <c r="I1018" s="197">
        <f>I1019+I1020+I1021</f>
        <v>11958</v>
      </c>
      <c r="J1018" s="197">
        <f>J1019+J1020+J1021</f>
        <v>0</v>
      </c>
      <c r="K1018" s="197">
        <f>K1019+K1020+K1021</f>
        <v>0</v>
      </c>
    </row>
    <row r="1019" spans="2:11" ht="12.75" customHeight="1">
      <c r="B1019" s="198" t="s">
        <v>389</v>
      </c>
      <c r="C1019" s="417"/>
      <c r="D1019" s="196" t="s">
        <v>343</v>
      </c>
      <c r="E1019" s="196" t="s">
        <v>349</v>
      </c>
      <c r="F1019" s="201" t="s">
        <v>638</v>
      </c>
      <c r="G1019" s="238">
        <v>610</v>
      </c>
      <c r="H1019" s="196" t="s">
        <v>413</v>
      </c>
      <c r="I1019" s="197">
        <v>597.9</v>
      </c>
      <c r="J1019" s="197"/>
      <c r="K1019" s="197"/>
    </row>
    <row r="1020" spans="2:11" ht="12.75" customHeight="1">
      <c r="B1020" s="198" t="s">
        <v>390</v>
      </c>
      <c r="C1020" s="417"/>
      <c r="D1020" s="196" t="s">
        <v>343</v>
      </c>
      <c r="E1020" s="196" t="s">
        <v>349</v>
      </c>
      <c r="F1020" s="201" t="s">
        <v>638</v>
      </c>
      <c r="G1020" s="238">
        <v>610</v>
      </c>
      <c r="H1020" s="196" t="s">
        <v>451</v>
      </c>
      <c r="I1020" s="197">
        <v>11360.1</v>
      </c>
      <c r="J1020" s="197"/>
      <c r="K1020" s="197"/>
    </row>
    <row r="1021" spans="2:11" ht="12.75" customHeight="1" hidden="1">
      <c r="B1021" s="198" t="s">
        <v>391</v>
      </c>
      <c r="C1021" s="417"/>
      <c r="D1021" s="196" t="s">
        <v>343</v>
      </c>
      <c r="E1021" s="196" t="s">
        <v>349</v>
      </c>
      <c r="F1021" s="201" t="s">
        <v>638</v>
      </c>
      <c r="G1021" s="238">
        <v>610</v>
      </c>
      <c r="H1021" s="196" t="s">
        <v>423</v>
      </c>
      <c r="I1021" s="197"/>
      <c r="J1021" s="197"/>
      <c r="K1021" s="197"/>
    </row>
    <row r="1022" spans="2:11" ht="12.75" customHeight="1">
      <c r="B1022" s="342" t="s">
        <v>354</v>
      </c>
      <c r="C1022" s="417"/>
      <c r="D1022" s="217" t="s">
        <v>355</v>
      </c>
      <c r="E1022" s="349"/>
      <c r="F1022" s="349"/>
      <c r="G1022" s="349"/>
      <c r="H1022" s="349"/>
      <c r="I1022" s="340">
        <f>I1023+I1068</f>
        <v>11592</v>
      </c>
      <c r="J1022" s="340">
        <f>J1023+J1068</f>
        <v>10121.3</v>
      </c>
      <c r="K1022" s="340">
        <f>K1023+K1068</f>
        <v>10148.900000000001</v>
      </c>
    </row>
    <row r="1023" spans="2:11" ht="12.75" customHeight="1">
      <c r="B1023" s="356" t="s">
        <v>356</v>
      </c>
      <c r="C1023" s="417"/>
      <c r="D1023" s="195" t="s">
        <v>355</v>
      </c>
      <c r="E1023" s="195" t="s">
        <v>357</v>
      </c>
      <c r="F1023" s="196"/>
      <c r="G1023" s="196"/>
      <c r="H1023" s="196"/>
      <c r="I1023" s="237">
        <f>I1024+I1044+I1048+I1052</f>
        <v>8582.5</v>
      </c>
      <c r="J1023" s="237">
        <f>J1024+J1044+J1048+J1052</f>
        <v>7442.6</v>
      </c>
      <c r="K1023" s="237">
        <f>K1024+K1044+K1048+K1052</f>
        <v>7270.200000000001</v>
      </c>
    </row>
    <row r="1024" spans="2:11" ht="28.5" customHeight="1">
      <c r="B1024" s="371" t="s">
        <v>626</v>
      </c>
      <c r="C1024" s="417"/>
      <c r="D1024" s="196" t="s">
        <v>355</v>
      </c>
      <c r="E1024" s="196" t="s">
        <v>357</v>
      </c>
      <c r="F1024" s="362" t="s">
        <v>627</v>
      </c>
      <c r="G1024" s="196"/>
      <c r="H1024" s="196"/>
      <c r="I1024" s="197">
        <f>I1025+I1032</f>
        <v>8582.5</v>
      </c>
      <c r="J1024" s="197">
        <f>J1025</f>
        <v>7442.6</v>
      </c>
      <c r="K1024" s="197">
        <f>K1025</f>
        <v>6670.200000000001</v>
      </c>
    </row>
    <row r="1025" spans="2:11" ht="27.75" customHeight="1">
      <c r="B1025" s="377" t="s">
        <v>659</v>
      </c>
      <c r="C1025" s="417"/>
      <c r="D1025" s="196" t="s">
        <v>355</v>
      </c>
      <c r="E1025" s="196" t="s">
        <v>357</v>
      </c>
      <c r="F1025" s="362" t="s">
        <v>660</v>
      </c>
      <c r="G1025" s="196"/>
      <c r="H1025" s="196"/>
      <c r="I1025" s="197">
        <f>I1026+I1038</f>
        <v>8576</v>
      </c>
      <c r="J1025" s="197">
        <f>J1026+J1038</f>
        <v>7442.6</v>
      </c>
      <c r="K1025" s="197">
        <f>K1026+K1038</f>
        <v>6670.200000000001</v>
      </c>
    </row>
    <row r="1026" spans="2:11" ht="54" customHeight="1">
      <c r="B1026" s="377" t="s">
        <v>661</v>
      </c>
      <c r="C1026" s="417"/>
      <c r="D1026" s="196" t="s">
        <v>355</v>
      </c>
      <c r="E1026" s="196" t="s">
        <v>357</v>
      </c>
      <c r="F1026" s="362" t="s">
        <v>660</v>
      </c>
      <c r="G1026" s="196"/>
      <c r="H1026" s="196"/>
      <c r="I1026" s="197">
        <f>I1027</f>
        <v>3032.4</v>
      </c>
      <c r="J1026" s="197">
        <f>J1027</f>
        <v>2772.4</v>
      </c>
      <c r="K1026" s="197">
        <f>K1027</f>
        <v>2472.4</v>
      </c>
    </row>
    <row r="1027" spans="2:11" ht="12.75" customHeight="1">
      <c r="B1027" s="200" t="s">
        <v>662</v>
      </c>
      <c r="C1027" s="417"/>
      <c r="D1027" s="196" t="s">
        <v>355</v>
      </c>
      <c r="E1027" s="196" t="s">
        <v>357</v>
      </c>
      <c r="F1027" s="362" t="s">
        <v>660</v>
      </c>
      <c r="G1027" s="196"/>
      <c r="H1027" s="196"/>
      <c r="I1027" s="197">
        <f>I1028</f>
        <v>3032.4</v>
      </c>
      <c r="J1027" s="197">
        <f>J1028</f>
        <v>2772.4</v>
      </c>
      <c r="K1027" s="197">
        <f>K1028</f>
        <v>2472.4</v>
      </c>
    </row>
    <row r="1028" spans="2:11" ht="12.75" customHeight="1">
      <c r="B1028" s="198" t="s">
        <v>575</v>
      </c>
      <c r="C1028" s="417"/>
      <c r="D1028" s="196" t="s">
        <v>355</v>
      </c>
      <c r="E1028" s="196" t="s">
        <v>357</v>
      </c>
      <c r="F1028" s="362" t="s">
        <v>660</v>
      </c>
      <c r="G1028" s="238">
        <v>600</v>
      </c>
      <c r="H1028" s="196"/>
      <c r="I1028" s="197">
        <f>I1029</f>
        <v>3032.4</v>
      </c>
      <c r="J1028" s="197">
        <f>J1029</f>
        <v>2772.4</v>
      </c>
      <c r="K1028" s="197">
        <f>K1029</f>
        <v>2472.4</v>
      </c>
    </row>
    <row r="1029" spans="2:11" ht="12.75" customHeight="1">
      <c r="B1029" s="198" t="s">
        <v>576</v>
      </c>
      <c r="C1029" s="417"/>
      <c r="D1029" s="196" t="s">
        <v>355</v>
      </c>
      <c r="E1029" s="196" t="s">
        <v>357</v>
      </c>
      <c r="F1029" s="362" t="s">
        <v>660</v>
      </c>
      <c r="G1029" s="238">
        <v>610</v>
      </c>
      <c r="H1029" s="196"/>
      <c r="I1029" s="197">
        <f>I1031</f>
        <v>3032.4</v>
      </c>
      <c r="J1029" s="197">
        <f>J1031</f>
        <v>2772.4</v>
      </c>
      <c r="K1029" s="197">
        <f>K1030+K1031</f>
        <v>2472.4</v>
      </c>
    </row>
    <row r="1030" spans="2:11" ht="12.75" customHeight="1" hidden="1">
      <c r="B1030" s="198" t="s">
        <v>388</v>
      </c>
      <c r="C1030" s="417"/>
      <c r="D1030" s="196" t="s">
        <v>355</v>
      </c>
      <c r="E1030" s="196" t="s">
        <v>357</v>
      </c>
      <c r="F1030" s="362" t="s">
        <v>660</v>
      </c>
      <c r="G1030" s="238">
        <v>610</v>
      </c>
      <c r="H1030" s="196" t="s">
        <v>657</v>
      </c>
      <c r="I1030" s="197"/>
      <c r="J1030" s="197"/>
      <c r="K1030" s="197"/>
    </row>
    <row r="1031" spans="2:11" ht="12.75" customHeight="1">
      <c r="B1031" s="198" t="s">
        <v>389</v>
      </c>
      <c r="C1031" s="417"/>
      <c r="D1031" s="196" t="s">
        <v>355</v>
      </c>
      <c r="E1031" s="196" t="s">
        <v>357</v>
      </c>
      <c r="F1031" s="362" t="s">
        <v>660</v>
      </c>
      <c r="G1031" s="238">
        <v>610</v>
      </c>
      <c r="H1031" s="196" t="s">
        <v>413</v>
      </c>
      <c r="I1031" s="197">
        <v>3032.4</v>
      </c>
      <c r="J1031" s="197">
        <v>2772.4</v>
      </c>
      <c r="K1031" s="197">
        <v>2472.4</v>
      </c>
    </row>
    <row r="1032" spans="2:11" ht="45" customHeight="1">
      <c r="B1032" s="198" t="s">
        <v>663</v>
      </c>
      <c r="C1032" s="417"/>
      <c r="D1032" s="196" t="s">
        <v>355</v>
      </c>
      <c r="E1032" s="196" t="s">
        <v>357</v>
      </c>
      <c r="F1032" s="362" t="s">
        <v>664</v>
      </c>
      <c r="G1032" s="238"/>
      <c r="H1032" s="196"/>
      <c r="I1032" s="197">
        <f>I1033</f>
        <v>6.5</v>
      </c>
      <c r="J1032" s="197">
        <f>J1033</f>
        <v>0</v>
      </c>
      <c r="K1032" s="197">
        <f>K1033</f>
        <v>0</v>
      </c>
    </row>
    <row r="1033" spans="2:11" ht="12.75" customHeight="1">
      <c r="B1033" s="198" t="s">
        <v>575</v>
      </c>
      <c r="C1033" s="417"/>
      <c r="D1033" s="196" t="s">
        <v>355</v>
      </c>
      <c r="E1033" s="196" t="s">
        <v>357</v>
      </c>
      <c r="F1033" s="362" t="s">
        <v>664</v>
      </c>
      <c r="G1033" s="238">
        <v>600</v>
      </c>
      <c r="H1033" s="196"/>
      <c r="I1033" s="197">
        <f>I1034</f>
        <v>6.5</v>
      </c>
      <c r="J1033" s="197">
        <f>J1034</f>
        <v>0</v>
      </c>
      <c r="K1033" s="197">
        <f>K1034</f>
        <v>0</v>
      </c>
    </row>
    <row r="1034" spans="2:11" ht="12.75" customHeight="1">
      <c r="B1034" s="198" t="s">
        <v>576</v>
      </c>
      <c r="C1034" s="417"/>
      <c r="D1034" s="196" t="s">
        <v>355</v>
      </c>
      <c r="E1034" s="196" t="s">
        <v>357</v>
      </c>
      <c r="F1034" s="362" t="s">
        <v>664</v>
      </c>
      <c r="G1034" s="238">
        <v>610</v>
      </c>
      <c r="H1034" s="196"/>
      <c r="I1034" s="197">
        <f>I1035+I1036+I1037</f>
        <v>6.5</v>
      </c>
      <c r="J1034" s="197">
        <f>J1035+J1036+J1037</f>
        <v>0</v>
      </c>
      <c r="K1034" s="197">
        <f>K1035+K1036+K1037</f>
        <v>0</v>
      </c>
    </row>
    <row r="1035" spans="2:11" ht="12.75" customHeight="1">
      <c r="B1035" s="198" t="s">
        <v>389</v>
      </c>
      <c r="C1035" s="417"/>
      <c r="D1035" s="196" t="s">
        <v>355</v>
      </c>
      <c r="E1035" s="196" t="s">
        <v>357</v>
      </c>
      <c r="F1035" s="362" t="s">
        <v>664</v>
      </c>
      <c r="G1035" s="238">
        <v>610</v>
      </c>
      <c r="H1035" s="196" t="s">
        <v>413</v>
      </c>
      <c r="I1035" s="197">
        <v>6.5</v>
      </c>
      <c r="J1035" s="197"/>
      <c r="K1035" s="197"/>
    </row>
    <row r="1036" spans="2:11" ht="12.75" customHeight="1" hidden="1">
      <c r="B1036" s="203" t="s">
        <v>390</v>
      </c>
      <c r="C1036" s="417"/>
      <c r="D1036" s="196" t="s">
        <v>355</v>
      </c>
      <c r="E1036" s="196" t="s">
        <v>357</v>
      </c>
      <c r="F1036" s="362" t="s">
        <v>664</v>
      </c>
      <c r="G1036" s="238">
        <v>610</v>
      </c>
      <c r="H1036" s="196" t="s">
        <v>451</v>
      </c>
      <c r="I1036" s="197"/>
      <c r="J1036" s="197"/>
      <c r="K1036" s="197"/>
    </row>
    <row r="1037" spans="2:11" ht="12.75" customHeight="1" hidden="1">
      <c r="B1037" s="203" t="s">
        <v>391</v>
      </c>
      <c r="C1037" s="417"/>
      <c r="D1037" s="196" t="s">
        <v>355</v>
      </c>
      <c r="E1037" s="196" t="s">
        <v>357</v>
      </c>
      <c r="F1037" s="362" t="s">
        <v>664</v>
      </c>
      <c r="G1037" s="238">
        <v>610</v>
      </c>
      <c r="H1037" s="196" t="s">
        <v>423</v>
      </c>
      <c r="I1037" s="197"/>
      <c r="J1037" s="197"/>
      <c r="K1037" s="197"/>
    </row>
    <row r="1038" spans="2:11" ht="66.75" customHeight="1">
      <c r="B1038" s="359" t="s">
        <v>665</v>
      </c>
      <c r="C1038" s="417"/>
      <c r="D1038" s="196" t="s">
        <v>355</v>
      </c>
      <c r="E1038" s="196" t="s">
        <v>357</v>
      </c>
      <c r="F1038" s="372" t="s">
        <v>666</v>
      </c>
      <c r="G1038" s="196"/>
      <c r="H1038" s="196"/>
      <c r="I1038" s="197">
        <f>I1039</f>
        <v>5543.6</v>
      </c>
      <c r="J1038" s="197">
        <f>J1039</f>
        <v>4670.2</v>
      </c>
      <c r="K1038" s="197">
        <f>K1039</f>
        <v>4197.8</v>
      </c>
    </row>
    <row r="1039" spans="2:11" ht="12.75" customHeight="1">
      <c r="B1039" s="200" t="s">
        <v>662</v>
      </c>
      <c r="C1039" s="417"/>
      <c r="D1039" s="196" t="s">
        <v>355</v>
      </c>
      <c r="E1039" s="196" t="s">
        <v>357</v>
      </c>
      <c r="F1039" s="372" t="s">
        <v>666</v>
      </c>
      <c r="G1039" s="196"/>
      <c r="H1039" s="196"/>
      <c r="I1039" s="197">
        <f>I1040</f>
        <v>5543.6</v>
      </c>
      <c r="J1039" s="197">
        <f>J1040</f>
        <v>4670.2</v>
      </c>
      <c r="K1039" s="197">
        <f>K1040</f>
        <v>4197.8</v>
      </c>
    </row>
    <row r="1040" spans="2:11" ht="12.75" customHeight="1">
      <c r="B1040" s="198" t="s">
        <v>575</v>
      </c>
      <c r="C1040" s="417"/>
      <c r="D1040" s="196" t="s">
        <v>355</v>
      </c>
      <c r="E1040" s="196" t="s">
        <v>357</v>
      </c>
      <c r="F1040" s="372" t="s">
        <v>666</v>
      </c>
      <c r="G1040" s="238">
        <v>600</v>
      </c>
      <c r="H1040" s="196"/>
      <c r="I1040" s="197">
        <f>I1041</f>
        <v>5543.6</v>
      </c>
      <c r="J1040" s="197">
        <f>J1041</f>
        <v>4670.2</v>
      </c>
      <c r="K1040" s="197">
        <f>K1041</f>
        <v>4197.8</v>
      </c>
    </row>
    <row r="1041" spans="2:11" ht="12.75" customHeight="1">
      <c r="B1041" s="198" t="s">
        <v>576</v>
      </c>
      <c r="C1041" s="417"/>
      <c r="D1041" s="196" t="s">
        <v>355</v>
      </c>
      <c r="E1041" s="196" t="s">
        <v>357</v>
      </c>
      <c r="F1041" s="372" t="s">
        <v>666</v>
      </c>
      <c r="G1041" s="238">
        <v>610</v>
      </c>
      <c r="H1041" s="196"/>
      <c r="I1041" s="197">
        <f>I1042+I1043</f>
        <v>5543.6</v>
      </c>
      <c r="J1041" s="197">
        <f>J1042+J1043</f>
        <v>4670.2</v>
      </c>
      <c r="K1041" s="197">
        <f>K1042+K1043</f>
        <v>4197.8</v>
      </c>
    </row>
    <row r="1042" spans="2:11" ht="12.75" customHeight="1">
      <c r="B1042" s="198" t="s">
        <v>388</v>
      </c>
      <c r="C1042" s="417"/>
      <c r="D1042" s="196" t="s">
        <v>355</v>
      </c>
      <c r="E1042" s="196" t="s">
        <v>357</v>
      </c>
      <c r="F1042" s="372" t="s">
        <v>666</v>
      </c>
      <c r="G1042" s="238">
        <v>610</v>
      </c>
      <c r="H1042" s="196" t="s">
        <v>657</v>
      </c>
      <c r="I1042" s="197"/>
      <c r="J1042" s="197"/>
      <c r="K1042" s="197"/>
    </row>
    <row r="1043" spans="2:11" ht="12.75" customHeight="1">
      <c r="B1043" s="198" t="s">
        <v>389</v>
      </c>
      <c r="C1043" s="417"/>
      <c r="D1043" s="196" t="s">
        <v>355</v>
      </c>
      <c r="E1043" s="196" t="s">
        <v>357</v>
      </c>
      <c r="F1043" s="372" t="s">
        <v>666</v>
      </c>
      <c r="G1043" s="238">
        <v>610</v>
      </c>
      <c r="H1043" s="196" t="s">
        <v>413</v>
      </c>
      <c r="I1043" s="197">
        <v>5543.6</v>
      </c>
      <c r="J1043" s="197">
        <v>4670.2</v>
      </c>
      <c r="K1043" s="197">
        <v>4197.8</v>
      </c>
    </row>
    <row r="1044" spans="2:11" ht="26.25" customHeight="1" hidden="1">
      <c r="B1044" s="359" t="s">
        <v>667</v>
      </c>
      <c r="C1044" s="417"/>
      <c r="D1044" s="196" t="s">
        <v>355</v>
      </c>
      <c r="E1044" s="196" t="s">
        <v>357</v>
      </c>
      <c r="F1044" s="372" t="s">
        <v>668</v>
      </c>
      <c r="G1044" s="196"/>
      <c r="H1044" s="196"/>
      <c r="I1044" s="197">
        <f>I1045</f>
        <v>0</v>
      </c>
      <c r="J1044" s="197">
        <f>J1045</f>
        <v>0</v>
      </c>
      <c r="K1044" s="197">
        <f>K1045</f>
        <v>0</v>
      </c>
    </row>
    <row r="1045" spans="2:11" ht="12.75" customHeight="1" hidden="1">
      <c r="B1045" s="203" t="s">
        <v>405</v>
      </c>
      <c r="C1045" s="417"/>
      <c r="D1045" s="196" t="s">
        <v>355</v>
      </c>
      <c r="E1045" s="196" t="s">
        <v>357</v>
      </c>
      <c r="F1045" s="372" t="s">
        <v>669</v>
      </c>
      <c r="G1045" s="238">
        <v>200</v>
      </c>
      <c r="H1045" s="196"/>
      <c r="I1045" s="197">
        <f>I1046</f>
        <v>0</v>
      </c>
      <c r="J1045" s="197">
        <f>J1046</f>
        <v>0</v>
      </c>
      <c r="K1045" s="197">
        <f>K1046</f>
        <v>0</v>
      </c>
    </row>
    <row r="1046" spans="2:11" ht="12.75" customHeight="1" hidden="1">
      <c r="B1046" s="203" t="s">
        <v>407</v>
      </c>
      <c r="C1046" s="417"/>
      <c r="D1046" s="196" t="s">
        <v>355</v>
      </c>
      <c r="E1046" s="196" t="s">
        <v>357</v>
      </c>
      <c r="F1046" s="372" t="s">
        <v>669</v>
      </c>
      <c r="G1046" s="238">
        <v>240</v>
      </c>
      <c r="H1046" s="196"/>
      <c r="I1046" s="197">
        <f>I1047</f>
        <v>0</v>
      </c>
      <c r="J1046" s="197">
        <f>J1047</f>
        <v>0</v>
      </c>
      <c r="K1046" s="197">
        <f>K1047</f>
        <v>0</v>
      </c>
    </row>
    <row r="1047" spans="2:11" ht="12.75" customHeight="1" hidden="1">
      <c r="B1047" s="198" t="s">
        <v>389</v>
      </c>
      <c r="C1047" s="417"/>
      <c r="D1047" s="196" t="s">
        <v>355</v>
      </c>
      <c r="E1047" s="196" t="s">
        <v>357</v>
      </c>
      <c r="F1047" s="372" t="s">
        <v>669</v>
      </c>
      <c r="G1047" s="238">
        <v>240</v>
      </c>
      <c r="H1047" s="196" t="s">
        <v>413</v>
      </c>
      <c r="I1047" s="197"/>
      <c r="J1047" s="197"/>
      <c r="K1047" s="197"/>
    </row>
    <row r="1048" spans="2:11" ht="26.25" customHeight="1" hidden="1">
      <c r="B1048" s="198" t="s">
        <v>540</v>
      </c>
      <c r="C1048" s="417"/>
      <c r="D1048" s="196" t="s">
        <v>355</v>
      </c>
      <c r="E1048" s="196" t="s">
        <v>357</v>
      </c>
      <c r="F1048" s="201" t="s">
        <v>541</v>
      </c>
      <c r="G1048" s="196"/>
      <c r="H1048" s="196"/>
      <c r="I1048" s="197">
        <f>I1049</f>
        <v>0</v>
      </c>
      <c r="J1048" s="197">
        <f>J1049</f>
        <v>0</v>
      </c>
      <c r="K1048" s="197">
        <f>K1049</f>
        <v>0</v>
      </c>
    </row>
    <row r="1049" spans="2:11" ht="12.75" customHeight="1" hidden="1">
      <c r="B1049" s="198" t="s">
        <v>575</v>
      </c>
      <c r="C1049" s="417"/>
      <c r="D1049" s="196" t="s">
        <v>355</v>
      </c>
      <c r="E1049" s="196" t="s">
        <v>357</v>
      </c>
      <c r="F1049" s="201" t="s">
        <v>541</v>
      </c>
      <c r="G1049" s="196" t="s">
        <v>481</v>
      </c>
      <c r="H1049" s="196"/>
      <c r="I1049" s="197">
        <f>I1050</f>
        <v>0</v>
      </c>
      <c r="J1049" s="197">
        <f>J1050</f>
        <v>0</v>
      </c>
      <c r="K1049" s="197">
        <f>K1050</f>
        <v>0</v>
      </c>
    </row>
    <row r="1050" spans="2:11" ht="12.75" customHeight="1" hidden="1">
      <c r="B1050" s="198" t="s">
        <v>576</v>
      </c>
      <c r="C1050" s="417"/>
      <c r="D1050" s="196" t="s">
        <v>355</v>
      </c>
      <c r="E1050" s="196" t="s">
        <v>357</v>
      </c>
      <c r="F1050" s="201" t="s">
        <v>541</v>
      </c>
      <c r="G1050" s="196" t="s">
        <v>580</v>
      </c>
      <c r="H1050" s="196"/>
      <c r="I1050" s="197">
        <f>I1051</f>
        <v>0</v>
      </c>
      <c r="J1050" s="197">
        <f>J1051</f>
        <v>0</v>
      </c>
      <c r="K1050" s="197">
        <f>K1051</f>
        <v>0</v>
      </c>
    </row>
    <row r="1051" spans="2:11" ht="12.75" customHeight="1" hidden="1">
      <c r="B1051" s="203" t="s">
        <v>390</v>
      </c>
      <c r="C1051" s="417"/>
      <c r="D1051" s="196" t="s">
        <v>355</v>
      </c>
      <c r="E1051" s="196" t="s">
        <v>357</v>
      </c>
      <c r="F1051" s="201" t="s">
        <v>541</v>
      </c>
      <c r="G1051" s="196" t="s">
        <v>580</v>
      </c>
      <c r="H1051" s="196" t="s">
        <v>451</v>
      </c>
      <c r="I1051" s="197"/>
      <c r="J1051" s="197"/>
      <c r="K1051" s="197"/>
    </row>
    <row r="1052" spans="2:11" ht="28.5" customHeight="1">
      <c r="B1052" s="467" t="s">
        <v>768</v>
      </c>
      <c r="C1052" s="417"/>
      <c r="D1052" s="196" t="s">
        <v>355</v>
      </c>
      <c r="E1052" s="196" t="s">
        <v>357</v>
      </c>
      <c r="F1052" s="201" t="s">
        <v>668</v>
      </c>
      <c r="G1052" s="196"/>
      <c r="H1052" s="196"/>
      <c r="I1052" s="197">
        <f>I1053+I1062+I1058</f>
        <v>0</v>
      </c>
      <c r="J1052" s="197">
        <f>J1053+J1062</f>
        <v>0</v>
      </c>
      <c r="K1052" s="197">
        <f>K1053+K1062</f>
        <v>600</v>
      </c>
    </row>
    <row r="1053" spans="2:11" ht="28.5" customHeight="1">
      <c r="B1053" s="202" t="s">
        <v>671</v>
      </c>
      <c r="C1053" s="417"/>
      <c r="D1053" s="196" t="s">
        <v>355</v>
      </c>
      <c r="E1053" s="196" t="s">
        <v>357</v>
      </c>
      <c r="F1053" s="201" t="s">
        <v>672</v>
      </c>
      <c r="G1053" s="196"/>
      <c r="H1053" s="196"/>
      <c r="I1053" s="197">
        <f>I1054</f>
        <v>0</v>
      </c>
      <c r="J1053" s="197">
        <f>J1054</f>
        <v>0</v>
      </c>
      <c r="K1053" s="197">
        <f>K1054</f>
        <v>600</v>
      </c>
    </row>
    <row r="1054" spans="2:11" ht="12.75" customHeight="1">
      <c r="B1054" s="203" t="s">
        <v>405</v>
      </c>
      <c r="C1054" s="417"/>
      <c r="D1054" s="196" t="s">
        <v>355</v>
      </c>
      <c r="E1054" s="196" t="s">
        <v>357</v>
      </c>
      <c r="F1054" s="201" t="s">
        <v>672</v>
      </c>
      <c r="G1054" s="196" t="s">
        <v>406</v>
      </c>
      <c r="H1054" s="196"/>
      <c r="I1054" s="197">
        <f>I1055</f>
        <v>0</v>
      </c>
      <c r="J1054" s="197">
        <f>J1055</f>
        <v>0</v>
      </c>
      <c r="K1054" s="197">
        <f>K1055</f>
        <v>600</v>
      </c>
    </row>
    <row r="1055" spans="2:11" ht="12.75" customHeight="1">
      <c r="B1055" s="203" t="s">
        <v>407</v>
      </c>
      <c r="C1055" s="417"/>
      <c r="D1055" s="196" t="s">
        <v>355</v>
      </c>
      <c r="E1055" s="196" t="s">
        <v>357</v>
      </c>
      <c r="F1055" s="201" t="s">
        <v>672</v>
      </c>
      <c r="G1055" s="196" t="s">
        <v>408</v>
      </c>
      <c r="H1055" s="196"/>
      <c r="I1055" s="197">
        <f>I1056+I1057</f>
        <v>0</v>
      </c>
      <c r="J1055" s="197">
        <f>J1056+J1057</f>
        <v>0</v>
      </c>
      <c r="K1055" s="197">
        <f>K1056+K1057</f>
        <v>600</v>
      </c>
    </row>
    <row r="1056" spans="2:11" ht="12.75" customHeight="1" hidden="1">
      <c r="B1056" s="198" t="s">
        <v>389</v>
      </c>
      <c r="C1056" s="417"/>
      <c r="D1056" s="196" t="s">
        <v>355</v>
      </c>
      <c r="E1056" s="196" t="s">
        <v>357</v>
      </c>
      <c r="F1056" s="201" t="s">
        <v>672</v>
      </c>
      <c r="G1056" s="196" t="s">
        <v>408</v>
      </c>
      <c r="H1056" s="196" t="s">
        <v>413</v>
      </c>
      <c r="I1056" s="197"/>
      <c r="J1056" s="197"/>
      <c r="K1056" s="197"/>
    </row>
    <row r="1057" spans="2:11" ht="12.75" customHeight="1">
      <c r="B1057" s="198" t="s">
        <v>390</v>
      </c>
      <c r="C1057" s="417"/>
      <c r="D1057" s="196" t="s">
        <v>355</v>
      </c>
      <c r="E1057" s="196" t="s">
        <v>357</v>
      </c>
      <c r="F1057" s="201" t="s">
        <v>672</v>
      </c>
      <c r="G1057" s="196" t="s">
        <v>408</v>
      </c>
      <c r="H1057" s="196" t="s">
        <v>451</v>
      </c>
      <c r="I1057" s="197"/>
      <c r="J1057" s="197"/>
      <c r="K1057" s="197">
        <v>600</v>
      </c>
    </row>
    <row r="1058" spans="2:11" ht="28.5" customHeight="1" hidden="1">
      <c r="B1058" s="202" t="s">
        <v>673</v>
      </c>
      <c r="C1058" s="417"/>
      <c r="D1058" s="196" t="s">
        <v>355</v>
      </c>
      <c r="E1058" s="196" t="s">
        <v>357</v>
      </c>
      <c r="F1058" s="201" t="s">
        <v>674</v>
      </c>
      <c r="G1058" s="196"/>
      <c r="H1058" s="196"/>
      <c r="I1058" s="197">
        <f>I1059</f>
        <v>0</v>
      </c>
      <c r="J1058" s="197">
        <f>J1059</f>
        <v>0</v>
      </c>
      <c r="K1058" s="197">
        <f>K1059</f>
        <v>0</v>
      </c>
    </row>
    <row r="1059" spans="2:11" ht="12.75" customHeight="1" hidden="1">
      <c r="B1059" s="203" t="s">
        <v>405</v>
      </c>
      <c r="C1059" s="417"/>
      <c r="D1059" s="196" t="s">
        <v>355</v>
      </c>
      <c r="E1059" s="196" t="s">
        <v>357</v>
      </c>
      <c r="F1059" s="201" t="s">
        <v>674</v>
      </c>
      <c r="G1059" s="196" t="s">
        <v>406</v>
      </c>
      <c r="H1059" s="196"/>
      <c r="I1059" s="197">
        <f>I1060</f>
        <v>0</v>
      </c>
      <c r="J1059" s="197">
        <f>J1060</f>
        <v>0</v>
      </c>
      <c r="K1059" s="197">
        <f>K1060</f>
        <v>0</v>
      </c>
    </row>
    <row r="1060" spans="2:11" ht="12.75" customHeight="1" hidden="1">
      <c r="B1060" s="203" t="s">
        <v>407</v>
      </c>
      <c r="C1060" s="417"/>
      <c r="D1060" s="196" t="s">
        <v>355</v>
      </c>
      <c r="E1060" s="196" t="s">
        <v>357</v>
      </c>
      <c r="F1060" s="201" t="s">
        <v>674</v>
      </c>
      <c r="G1060" s="196" t="s">
        <v>408</v>
      </c>
      <c r="H1060" s="196"/>
      <c r="I1060" s="197">
        <f>I1061</f>
        <v>0</v>
      </c>
      <c r="J1060" s="197">
        <f>J1061</f>
        <v>0</v>
      </c>
      <c r="K1060" s="197">
        <f>K1061</f>
        <v>0</v>
      </c>
    </row>
    <row r="1061" spans="2:11" ht="12.75" customHeight="1" hidden="1">
      <c r="B1061" s="198" t="s">
        <v>389</v>
      </c>
      <c r="C1061" s="417"/>
      <c r="D1061" s="196" t="s">
        <v>355</v>
      </c>
      <c r="E1061" s="196" t="s">
        <v>357</v>
      </c>
      <c r="F1061" s="201" t="s">
        <v>674</v>
      </c>
      <c r="G1061" s="196" t="s">
        <v>408</v>
      </c>
      <c r="H1061" s="196" t="s">
        <v>413</v>
      </c>
      <c r="I1061" s="197"/>
      <c r="J1061" s="197"/>
      <c r="K1061" s="197"/>
    </row>
    <row r="1062" spans="2:11" ht="12.75" customHeight="1" hidden="1">
      <c r="B1062" s="203" t="s">
        <v>675</v>
      </c>
      <c r="C1062" s="417"/>
      <c r="D1062" s="196" t="s">
        <v>355</v>
      </c>
      <c r="E1062" s="196" t="s">
        <v>357</v>
      </c>
      <c r="F1062" s="201" t="s">
        <v>676</v>
      </c>
      <c r="G1062" s="196"/>
      <c r="H1062" s="196"/>
      <c r="I1062" s="197">
        <f>I1063</f>
        <v>0</v>
      </c>
      <c r="J1062" s="197">
        <f>J1063</f>
        <v>0</v>
      </c>
      <c r="K1062" s="197">
        <f>K1063</f>
        <v>0</v>
      </c>
    </row>
    <row r="1063" spans="2:11" ht="12.75" customHeight="1" hidden="1">
      <c r="B1063" s="203" t="s">
        <v>405</v>
      </c>
      <c r="C1063" s="417"/>
      <c r="D1063" s="196" t="s">
        <v>355</v>
      </c>
      <c r="E1063" s="196" t="s">
        <v>357</v>
      </c>
      <c r="F1063" s="201" t="s">
        <v>676</v>
      </c>
      <c r="G1063" s="196" t="s">
        <v>406</v>
      </c>
      <c r="H1063" s="196"/>
      <c r="I1063" s="197">
        <f>I1064</f>
        <v>0</v>
      </c>
      <c r="J1063" s="197">
        <f>J1064</f>
        <v>0</v>
      </c>
      <c r="K1063" s="197">
        <f>K1064</f>
        <v>0</v>
      </c>
    </row>
    <row r="1064" spans="2:11" ht="12.75" customHeight="1" hidden="1">
      <c r="B1064" s="203" t="s">
        <v>407</v>
      </c>
      <c r="C1064" s="417"/>
      <c r="D1064" s="196" t="s">
        <v>355</v>
      </c>
      <c r="E1064" s="196" t="s">
        <v>357</v>
      </c>
      <c r="F1064" s="201" t="s">
        <v>676</v>
      </c>
      <c r="G1064" s="196" t="s">
        <v>408</v>
      </c>
      <c r="H1064" s="196"/>
      <c r="I1064" s="197">
        <f>I1065+I1066+I1067</f>
        <v>0</v>
      </c>
      <c r="J1064" s="197">
        <f>J1065+J1066+J1067</f>
        <v>0</v>
      </c>
      <c r="K1064" s="197">
        <f>K1065+K1066+K1067</f>
        <v>0</v>
      </c>
    </row>
    <row r="1065" spans="2:11" ht="12.75" customHeight="1" hidden="1">
      <c r="B1065" s="198" t="s">
        <v>389</v>
      </c>
      <c r="C1065" s="417"/>
      <c r="D1065" s="196" t="s">
        <v>355</v>
      </c>
      <c r="E1065" s="196" t="s">
        <v>357</v>
      </c>
      <c r="F1065" s="201" t="s">
        <v>676</v>
      </c>
      <c r="G1065" s="196" t="s">
        <v>408</v>
      </c>
      <c r="H1065" s="196" t="s">
        <v>413</v>
      </c>
      <c r="I1065" s="197"/>
      <c r="J1065" s="197"/>
      <c r="K1065" s="197"/>
    </row>
    <row r="1066" spans="2:11" ht="12.75" customHeight="1" hidden="1">
      <c r="B1066" s="198" t="s">
        <v>390</v>
      </c>
      <c r="C1066" s="417"/>
      <c r="D1066" s="196" t="s">
        <v>355</v>
      </c>
      <c r="E1066" s="196" t="s">
        <v>357</v>
      </c>
      <c r="F1066" s="201" t="s">
        <v>676</v>
      </c>
      <c r="G1066" s="196" t="s">
        <v>408</v>
      </c>
      <c r="H1066" s="196" t="s">
        <v>451</v>
      </c>
      <c r="I1066" s="197"/>
      <c r="J1066" s="197"/>
      <c r="K1066" s="197"/>
    </row>
    <row r="1067" spans="2:11" ht="12.75" customHeight="1" hidden="1">
      <c r="B1067" s="198" t="s">
        <v>391</v>
      </c>
      <c r="C1067" s="417"/>
      <c r="D1067" s="196" t="s">
        <v>355</v>
      </c>
      <c r="E1067" s="196" t="s">
        <v>357</v>
      </c>
      <c r="F1067" s="201" t="s">
        <v>676</v>
      </c>
      <c r="G1067" s="196" t="s">
        <v>408</v>
      </c>
      <c r="H1067" s="196" t="s">
        <v>423</v>
      </c>
      <c r="I1067" s="197"/>
      <c r="J1067" s="197"/>
      <c r="K1067" s="197"/>
    </row>
    <row r="1068" spans="2:11" ht="14.25" customHeight="1">
      <c r="B1068" s="382" t="s">
        <v>358</v>
      </c>
      <c r="C1068" s="417"/>
      <c r="D1068" s="385" t="s">
        <v>355</v>
      </c>
      <c r="E1068" s="385" t="s">
        <v>359</v>
      </c>
      <c r="F1068" s="372"/>
      <c r="G1068" s="238"/>
      <c r="H1068" s="196"/>
      <c r="I1068" s="237">
        <f>I1069+I1081</f>
        <v>3009.5</v>
      </c>
      <c r="J1068" s="237">
        <f>J1069+J1081</f>
        <v>2678.7</v>
      </c>
      <c r="K1068" s="237">
        <f>K1069+K1081</f>
        <v>2878.7</v>
      </c>
    </row>
    <row r="1069" spans="2:11" ht="14.25" customHeight="1" hidden="1">
      <c r="B1069" s="371" t="s">
        <v>677</v>
      </c>
      <c r="C1069" s="417"/>
      <c r="D1069" s="196" t="s">
        <v>355</v>
      </c>
      <c r="E1069" s="196" t="s">
        <v>357</v>
      </c>
      <c r="F1069" s="372" t="s">
        <v>627</v>
      </c>
      <c r="G1069" s="238"/>
      <c r="H1069" s="196"/>
      <c r="I1069" s="197">
        <f>I1070</f>
        <v>0</v>
      </c>
      <c r="J1069" s="197">
        <f>J1070</f>
        <v>0</v>
      </c>
      <c r="K1069" s="197">
        <f>K1070</f>
        <v>0</v>
      </c>
    </row>
    <row r="1070" spans="2:11" ht="27.75" customHeight="1" hidden="1">
      <c r="B1070" s="377" t="s">
        <v>659</v>
      </c>
      <c r="C1070" s="417"/>
      <c r="D1070" s="196" t="s">
        <v>355</v>
      </c>
      <c r="E1070" s="196" t="s">
        <v>357</v>
      </c>
      <c r="F1070" s="372" t="s">
        <v>678</v>
      </c>
      <c r="G1070" s="238"/>
      <c r="H1070" s="196"/>
      <c r="I1070" s="197">
        <f>I1071</f>
        <v>0</v>
      </c>
      <c r="J1070" s="197">
        <f>J1071</f>
        <v>0</v>
      </c>
      <c r="K1070" s="197">
        <f>K1071</f>
        <v>0</v>
      </c>
    </row>
    <row r="1071" spans="2:11" ht="40.5" customHeight="1" hidden="1">
      <c r="B1071" s="359" t="s">
        <v>679</v>
      </c>
      <c r="C1071" s="417"/>
      <c r="D1071" s="196" t="s">
        <v>355</v>
      </c>
      <c r="E1071" s="196" t="s">
        <v>359</v>
      </c>
      <c r="F1071" s="372" t="s">
        <v>680</v>
      </c>
      <c r="G1071" s="196"/>
      <c r="H1071" s="196"/>
      <c r="I1071" s="197">
        <f>I1072+I1075+I1078</f>
        <v>0</v>
      </c>
      <c r="J1071" s="197">
        <f>J1072+J1075+J1078</f>
        <v>0</v>
      </c>
      <c r="K1071" s="197">
        <f>K1072+K1075+K1078</f>
        <v>0</v>
      </c>
    </row>
    <row r="1072" spans="2:11" ht="40.5" customHeight="1" hidden="1">
      <c r="B1072" s="198" t="s">
        <v>397</v>
      </c>
      <c r="C1072" s="417"/>
      <c r="D1072" s="196" t="s">
        <v>355</v>
      </c>
      <c r="E1072" s="196" t="s">
        <v>359</v>
      </c>
      <c r="F1072" s="372" t="s">
        <v>666</v>
      </c>
      <c r="G1072" s="196" t="s">
        <v>398</v>
      </c>
      <c r="H1072" s="196"/>
      <c r="I1072" s="197">
        <f>I1073</f>
        <v>0</v>
      </c>
      <c r="J1072" s="197">
        <f>J1073</f>
        <v>0</v>
      </c>
      <c r="K1072" s="197">
        <f>K1073</f>
        <v>0</v>
      </c>
    </row>
    <row r="1073" spans="2:11" ht="12.75" customHeight="1" hidden="1">
      <c r="B1073" s="198" t="s">
        <v>399</v>
      </c>
      <c r="C1073" s="417"/>
      <c r="D1073" s="196" t="s">
        <v>355</v>
      </c>
      <c r="E1073" s="196" t="s">
        <v>359</v>
      </c>
      <c r="F1073" s="372" t="s">
        <v>666</v>
      </c>
      <c r="G1073" s="238">
        <v>120</v>
      </c>
      <c r="H1073" s="196"/>
      <c r="I1073" s="197">
        <f>I1074</f>
        <v>0</v>
      </c>
      <c r="J1073" s="197">
        <f>J1074</f>
        <v>0</v>
      </c>
      <c r="K1073" s="197">
        <f>K1074</f>
        <v>0</v>
      </c>
    </row>
    <row r="1074" spans="2:11" ht="12.75" customHeight="1" hidden="1">
      <c r="B1074" s="198" t="s">
        <v>389</v>
      </c>
      <c r="C1074" s="417"/>
      <c r="D1074" s="196" t="s">
        <v>355</v>
      </c>
      <c r="E1074" s="196" t="s">
        <v>359</v>
      </c>
      <c r="F1074" s="372" t="s">
        <v>666</v>
      </c>
      <c r="G1074" s="238">
        <v>120</v>
      </c>
      <c r="H1074" s="196" t="s">
        <v>413</v>
      </c>
      <c r="I1074" s="197"/>
      <c r="J1074" s="197"/>
      <c r="K1074" s="197"/>
    </row>
    <row r="1075" spans="2:11" ht="12.75" customHeight="1" hidden="1">
      <c r="B1075" s="203" t="s">
        <v>405</v>
      </c>
      <c r="C1075" s="417"/>
      <c r="D1075" s="196" t="s">
        <v>355</v>
      </c>
      <c r="E1075" s="196" t="s">
        <v>359</v>
      </c>
      <c r="F1075" s="372" t="s">
        <v>666</v>
      </c>
      <c r="G1075" s="238">
        <v>200</v>
      </c>
      <c r="H1075" s="196"/>
      <c r="I1075" s="197">
        <f>I1076</f>
        <v>0</v>
      </c>
      <c r="J1075" s="197">
        <f>J1076</f>
        <v>0</v>
      </c>
      <c r="K1075" s="197">
        <f>K1076</f>
        <v>0</v>
      </c>
    </row>
    <row r="1076" spans="2:11" ht="12.75" customHeight="1" hidden="1">
      <c r="B1076" s="203" t="s">
        <v>407</v>
      </c>
      <c r="C1076" s="417"/>
      <c r="D1076" s="196" t="s">
        <v>355</v>
      </c>
      <c r="E1076" s="196" t="s">
        <v>359</v>
      </c>
      <c r="F1076" s="372" t="s">
        <v>666</v>
      </c>
      <c r="G1076" s="238">
        <v>240</v>
      </c>
      <c r="H1076" s="196"/>
      <c r="I1076" s="197">
        <f>I1077</f>
        <v>0</v>
      </c>
      <c r="J1076" s="197">
        <f>J1077</f>
        <v>0</v>
      </c>
      <c r="K1076" s="197">
        <f>K1077</f>
        <v>0</v>
      </c>
    </row>
    <row r="1077" spans="2:11" ht="12.75" customHeight="1" hidden="1">
      <c r="B1077" s="198" t="s">
        <v>389</v>
      </c>
      <c r="C1077" s="417"/>
      <c r="D1077" s="196" t="s">
        <v>355</v>
      </c>
      <c r="E1077" s="196" t="s">
        <v>359</v>
      </c>
      <c r="F1077" s="372" t="s">
        <v>666</v>
      </c>
      <c r="G1077" s="196" t="s">
        <v>408</v>
      </c>
      <c r="H1077" s="196" t="s">
        <v>413</v>
      </c>
      <c r="I1077" s="197"/>
      <c r="J1077" s="197"/>
      <c r="K1077" s="197"/>
    </row>
    <row r="1078" spans="2:11" ht="12.75" customHeight="1" hidden="1">
      <c r="B1078" s="203" t="s">
        <v>409</v>
      </c>
      <c r="C1078" s="417"/>
      <c r="D1078" s="196" t="s">
        <v>355</v>
      </c>
      <c r="E1078" s="196" t="s">
        <v>359</v>
      </c>
      <c r="F1078" s="372" t="s">
        <v>666</v>
      </c>
      <c r="G1078" s="196" t="s">
        <v>410</v>
      </c>
      <c r="H1078" s="196"/>
      <c r="I1078" s="197">
        <f>I1079</f>
        <v>0</v>
      </c>
      <c r="J1078" s="197">
        <f>J1079</f>
        <v>0</v>
      </c>
      <c r="K1078" s="197">
        <f>K1079</f>
        <v>0</v>
      </c>
    </row>
    <row r="1079" spans="2:11" ht="12.75" customHeight="1" hidden="1">
      <c r="B1079" s="203" t="s">
        <v>411</v>
      </c>
      <c r="C1079" s="417"/>
      <c r="D1079" s="196" t="s">
        <v>355</v>
      </c>
      <c r="E1079" s="196" t="s">
        <v>359</v>
      </c>
      <c r="F1079" s="372" t="s">
        <v>666</v>
      </c>
      <c r="G1079" s="238">
        <v>850</v>
      </c>
      <c r="H1079" s="196"/>
      <c r="I1079" s="197">
        <f>I1080</f>
        <v>0</v>
      </c>
      <c r="J1079" s="197">
        <f>J1080</f>
        <v>0</v>
      </c>
      <c r="K1079" s="197">
        <f>K1080</f>
        <v>0</v>
      </c>
    </row>
    <row r="1080" spans="2:11" ht="12.75" customHeight="1" hidden="1">
      <c r="B1080" s="198" t="s">
        <v>389</v>
      </c>
      <c r="C1080" s="417"/>
      <c r="D1080" s="196" t="s">
        <v>355</v>
      </c>
      <c r="E1080" s="196" t="s">
        <v>359</v>
      </c>
      <c r="F1080" s="372" t="s">
        <v>666</v>
      </c>
      <c r="G1080" s="238">
        <v>850</v>
      </c>
      <c r="H1080" s="196" t="s">
        <v>413</v>
      </c>
      <c r="I1080" s="197"/>
      <c r="J1080" s="197"/>
      <c r="K1080" s="197"/>
    </row>
    <row r="1081" spans="2:11" ht="12.75" customHeight="1">
      <c r="B1081" s="377" t="s">
        <v>681</v>
      </c>
      <c r="C1081" s="417"/>
      <c r="D1081" s="196" t="s">
        <v>355</v>
      </c>
      <c r="E1081" s="196" t="s">
        <v>359</v>
      </c>
      <c r="F1081" s="372" t="s">
        <v>394</v>
      </c>
      <c r="G1081" s="238"/>
      <c r="H1081" s="196"/>
      <c r="I1081" s="197">
        <f>I1082+I1092</f>
        <v>3009.5</v>
      </c>
      <c r="J1081" s="197">
        <f>J1082</f>
        <v>2678.7</v>
      </c>
      <c r="K1081" s="197">
        <f>K1082</f>
        <v>2878.7</v>
      </c>
    </row>
    <row r="1082" spans="2:11" ht="12.75" customHeight="1">
      <c r="B1082" s="377" t="s">
        <v>419</v>
      </c>
      <c r="C1082" s="417"/>
      <c r="D1082" s="196" t="s">
        <v>355</v>
      </c>
      <c r="E1082" s="196" t="s">
        <v>359</v>
      </c>
      <c r="F1082" s="372" t="s">
        <v>420</v>
      </c>
      <c r="G1082" s="238"/>
      <c r="H1082" s="196"/>
      <c r="I1082" s="197">
        <f>I1083+I1086+I1089</f>
        <v>3009.5</v>
      </c>
      <c r="J1082" s="197">
        <f>J1083+J1086+J1089</f>
        <v>2678.7</v>
      </c>
      <c r="K1082" s="197">
        <f>K1083+K1086+K1089</f>
        <v>2878.7</v>
      </c>
    </row>
    <row r="1083" spans="2:11" ht="30.75" customHeight="1">
      <c r="B1083" s="202" t="s">
        <v>397</v>
      </c>
      <c r="C1083" s="417"/>
      <c r="D1083" s="196" t="s">
        <v>355</v>
      </c>
      <c r="E1083" s="196" t="s">
        <v>359</v>
      </c>
      <c r="F1083" s="372" t="s">
        <v>420</v>
      </c>
      <c r="G1083" s="196" t="s">
        <v>398</v>
      </c>
      <c r="H1083" s="196"/>
      <c r="I1083" s="197">
        <f>I1084</f>
        <v>2766.7</v>
      </c>
      <c r="J1083" s="197">
        <f>J1084</f>
        <v>2568.7</v>
      </c>
      <c r="K1083" s="197">
        <f>K1084</f>
        <v>2768.7</v>
      </c>
    </row>
    <row r="1084" spans="2:11" ht="12.75" customHeight="1">
      <c r="B1084" s="198" t="s">
        <v>399</v>
      </c>
      <c r="C1084" s="417"/>
      <c r="D1084" s="196" t="s">
        <v>355</v>
      </c>
      <c r="E1084" s="196" t="s">
        <v>359</v>
      </c>
      <c r="F1084" s="372" t="s">
        <v>420</v>
      </c>
      <c r="G1084" s="238">
        <v>120</v>
      </c>
      <c r="H1084" s="196"/>
      <c r="I1084" s="197">
        <f>I1085</f>
        <v>2766.7</v>
      </c>
      <c r="J1084" s="197">
        <f>J1085</f>
        <v>2568.7</v>
      </c>
      <c r="K1084" s="197">
        <f>K1085</f>
        <v>2768.7</v>
      </c>
    </row>
    <row r="1085" spans="2:11" ht="12.75" customHeight="1">
      <c r="B1085" s="198" t="s">
        <v>389</v>
      </c>
      <c r="C1085" s="417"/>
      <c r="D1085" s="196" t="s">
        <v>355</v>
      </c>
      <c r="E1085" s="196" t="s">
        <v>359</v>
      </c>
      <c r="F1085" s="372" t="s">
        <v>420</v>
      </c>
      <c r="G1085" s="238">
        <v>120</v>
      </c>
      <c r="H1085" s="196" t="s">
        <v>413</v>
      </c>
      <c r="I1085" s="197">
        <v>2766.7</v>
      </c>
      <c r="J1085" s="197">
        <v>2568.7</v>
      </c>
      <c r="K1085" s="197">
        <v>2768.7</v>
      </c>
    </row>
    <row r="1086" spans="2:11" ht="12.75" customHeight="1">
      <c r="B1086" s="203" t="s">
        <v>405</v>
      </c>
      <c r="C1086" s="417"/>
      <c r="D1086" s="196" t="s">
        <v>355</v>
      </c>
      <c r="E1086" s="196" t="s">
        <v>359</v>
      </c>
      <c r="F1086" s="372" t="s">
        <v>420</v>
      </c>
      <c r="G1086" s="238">
        <v>200</v>
      </c>
      <c r="H1086" s="196"/>
      <c r="I1086" s="197">
        <f>I1087</f>
        <v>232.8</v>
      </c>
      <c r="J1086" s="197">
        <f>J1087</f>
        <v>110</v>
      </c>
      <c r="K1086" s="197">
        <f>K1087</f>
        <v>110</v>
      </c>
    </row>
    <row r="1087" spans="2:11" ht="12.75" customHeight="1">
      <c r="B1087" s="203" t="s">
        <v>407</v>
      </c>
      <c r="C1087" s="417"/>
      <c r="D1087" s="196" t="s">
        <v>355</v>
      </c>
      <c r="E1087" s="196" t="s">
        <v>359</v>
      </c>
      <c r="F1087" s="372" t="s">
        <v>420</v>
      </c>
      <c r="G1087" s="238">
        <v>240</v>
      </c>
      <c r="H1087" s="196"/>
      <c r="I1087" s="197">
        <f>I1088</f>
        <v>232.8</v>
      </c>
      <c r="J1087" s="197">
        <f>J1088</f>
        <v>110</v>
      </c>
      <c r="K1087" s="197">
        <f>K1088</f>
        <v>110</v>
      </c>
    </row>
    <row r="1088" spans="2:11" ht="12.75" customHeight="1">
      <c r="B1088" s="198" t="s">
        <v>389</v>
      </c>
      <c r="C1088" s="417"/>
      <c r="D1088" s="196" t="s">
        <v>355</v>
      </c>
      <c r="E1088" s="196" t="s">
        <v>359</v>
      </c>
      <c r="F1088" s="372" t="s">
        <v>420</v>
      </c>
      <c r="G1088" s="196" t="s">
        <v>408</v>
      </c>
      <c r="H1088" s="196" t="s">
        <v>413</v>
      </c>
      <c r="I1088" s="197">
        <v>232.8</v>
      </c>
      <c r="J1088" s="197">
        <v>110</v>
      </c>
      <c r="K1088" s="197">
        <v>110</v>
      </c>
    </row>
    <row r="1089" spans="2:11" ht="12.75" customHeight="1">
      <c r="B1089" s="468" t="s">
        <v>409</v>
      </c>
      <c r="C1089" s="469"/>
      <c r="D1089" s="470" t="s">
        <v>355</v>
      </c>
      <c r="E1089" s="470" t="s">
        <v>359</v>
      </c>
      <c r="F1089" s="471" t="s">
        <v>420</v>
      </c>
      <c r="G1089" s="470" t="s">
        <v>410</v>
      </c>
      <c r="H1089" s="470"/>
      <c r="I1089" s="472">
        <f>I1090</f>
        <v>10</v>
      </c>
      <c r="J1089" s="472">
        <f>J1090</f>
        <v>0</v>
      </c>
      <c r="K1089" s="472">
        <f>K1090</f>
        <v>0</v>
      </c>
    </row>
    <row r="1090" spans="2:11" ht="12.75" customHeight="1">
      <c r="B1090" s="381" t="s">
        <v>411</v>
      </c>
      <c r="C1090" s="473"/>
      <c r="D1090" s="395" t="s">
        <v>355</v>
      </c>
      <c r="E1090" s="395" t="s">
        <v>359</v>
      </c>
      <c r="F1090" s="474" t="s">
        <v>420</v>
      </c>
      <c r="G1090" s="422">
        <v>850</v>
      </c>
      <c r="H1090" s="395"/>
      <c r="I1090" s="441">
        <f>I1091</f>
        <v>10</v>
      </c>
      <c r="J1090" s="441">
        <f>J1091</f>
        <v>0</v>
      </c>
      <c r="K1090" s="441">
        <f>K1091</f>
        <v>0</v>
      </c>
    </row>
    <row r="1091" spans="2:11" ht="12.75" customHeight="1">
      <c r="B1091" s="352" t="s">
        <v>389</v>
      </c>
      <c r="C1091" s="473"/>
      <c r="D1091" s="395" t="s">
        <v>355</v>
      </c>
      <c r="E1091" s="395" t="s">
        <v>359</v>
      </c>
      <c r="F1091" s="474" t="s">
        <v>420</v>
      </c>
      <c r="G1091" s="422">
        <v>850</v>
      </c>
      <c r="H1091" s="395" t="s">
        <v>413</v>
      </c>
      <c r="I1091" s="441">
        <v>10</v>
      </c>
      <c r="J1091" s="441"/>
      <c r="K1091" s="441"/>
    </row>
    <row r="1092" spans="2:11" ht="41.25" customHeight="1" hidden="1">
      <c r="B1092" s="464" t="s">
        <v>401</v>
      </c>
      <c r="C1092" s="417"/>
      <c r="D1092" s="196" t="s">
        <v>355</v>
      </c>
      <c r="E1092" s="196" t="s">
        <v>359</v>
      </c>
      <c r="F1092" s="372" t="s">
        <v>402</v>
      </c>
      <c r="G1092" s="196" t="s">
        <v>398</v>
      </c>
      <c r="H1092" s="196"/>
      <c r="I1092" s="197">
        <f>I1093</f>
        <v>0</v>
      </c>
      <c r="J1092" s="197">
        <f>J1093</f>
        <v>0</v>
      </c>
      <c r="K1092" s="197">
        <f>K1093</f>
        <v>0</v>
      </c>
    </row>
    <row r="1093" spans="2:11" ht="12.75" customHeight="1" hidden="1">
      <c r="B1093" s="198" t="s">
        <v>399</v>
      </c>
      <c r="C1093" s="417"/>
      <c r="D1093" s="196" t="s">
        <v>355</v>
      </c>
      <c r="E1093" s="196" t="s">
        <v>359</v>
      </c>
      <c r="F1093" s="372" t="s">
        <v>402</v>
      </c>
      <c r="G1093" s="238">
        <v>110</v>
      </c>
      <c r="H1093" s="196"/>
      <c r="I1093" s="197">
        <f>I1094</f>
        <v>0</v>
      </c>
      <c r="J1093" s="197">
        <f>J1094</f>
        <v>0</v>
      </c>
      <c r="K1093" s="197">
        <f>K1094</f>
        <v>0</v>
      </c>
    </row>
    <row r="1094" spans="2:11" ht="12.75" customHeight="1" hidden="1">
      <c r="B1094" s="198" t="s">
        <v>390</v>
      </c>
      <c r="C1094" s="417"/>
      <c r="D1094" s="196" t="s">
        <v>355</v>
      </c>
      <c r="E1094" s="196" t="s">
        <v>359</v>
      </c>
      <c r="F1094" s="372" t="s">
        <v>402</v>
      </c>
      <c r="G1094" s="238">
        <v>110</v>
      </c>
      <c r="H1094" s="196" t="s">
        <v>451</v>
      </c>
      <c r="I1094" s="197"/>
      <c r="J1094" s="197"/>
      <c r="K1094" s="197"/>
    </row>
  </sheetData>
  <sheetProtection selectLockedCells="1" selectUnlockedCells="1"/>
  <mergeCells count="10">
    <mergeCell ref="B8:K8"/>
    <mergeCell ref="B9:K9"/>
    <mergeCell ref="B11:I11"/>
    <mergeCell ref="O261:O266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50" r:id="rId1"/>
  <rowBreaks count="3" manualBreakCount="3">
    <brk id="610" max="255" man="1"/>
    <brk id="906" max="255" man="1"/>
    <brk id="9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activeCellId="1" sqref="L14:N1091 B2"/>
    </sheetView>
  </sheetViews>
  <sheetFormatPr defaultColWidth="7.875" defaultRowHeight="12.75"/>
  <cols>
    <col min="1" max="1" width="5.375" style="3" customWidth="1"/>
    <col min="2" max="2" width="42.375" style="3" customWidth="1"/>
    <col min="3" max="3" width="15.875" style="3" customWidth="1"/>
    <col min="4" max="4" width="12.375" style="3" customWidth="1"/>
    <col min="5" max="5" width="15.875" style="3" customWidth="1"/>
    <col min="6" max="16384" width="7.875" style="3" customWidth="1"/>
  </cols>
  <sheetData>
    <row r="1" spans="1:5" ht="12.75" customHeight="1">
      <c r="A1" s="475"/>
      <c r="B1" s="476"/>
      <c r="C1" s="544" t="s">
        <v>769</v>
      </c>
      <c r="D1" s="544"/>
      <c r="E1" s="544"/>
    </row>
    <row r="2" spans="1:5" ht="12.75" customHeight="1">
      <c r="A2" s="475"/>
      <c r="B2" s="522" t="s">
        <v>50</v>
      </c>
      <c r="C2" s="522"/>
      <c r="D2" s="522"/>
      <c r="E2" s="522"/>
    </row>
    <row r="3" spans="1:5" ht="12.75" customHeight="1">
      <c r="A3" s="475"/>
      <c r="B3" s="522" t="s">
        <v>5</v>
      </c>
      <c r="C3" s="522"/>
      <c r="D3" s="522"/>
      <c r="E3" s="522"/>
    </row>
    <row r="4" spans="1:5" ht="15.75" customHeight="1">
      <c r="A4" s="475"/>
      <c r="B4" s="522" t="s">
        <v>770</v>
      </c>
      <c r="C4" s="522"/>
      <c r="D4" s="522"/>
      <c r="E4" s="522"/>
    </row>
    <row r="5" spans="1:5" ht="12.75" customHeight="1">
      <c r="A5" s="475"/>
      <c r="B5" s="36"/>
      <c r="C5" s="476"/>
      <c r="D5" s="476"/>
      <c r="E5" s="476"/>
    </row>
    <row r="6" spans="1:5" ht="12.75" customHeight="1">
      <c r="A6" s="475"/>
      <c r="B6" s="527" t="s">
        <v>771</v>
      </c>
      <c r="C6" s="527"/>
      <c r="D6" s="527"/>
      <c r="E6" s="527"/>
    </row>
    <row r="7" spans="1:5" ht="12.75" customHeight="1">
      <c r="A7" s="475"/>
      <c r="B7" s="527" t="s">
        <v>772</v>
      </c>
      <c r="C7" s="527"/>
      <c r="D7" s="527"/>
      <c r="E7" s="527"/>
    </row>
    <row r="8" spans="1:5" ht="25.5" customHeight="1">
      <c r="A8" s="475"/>
      <c r="B8" s="552"/>
      <c r="C8" s="552"/>
      <c r="D8" s="476"/>
      <c r="E8" s="477" t="s">
        <v>295</v>
      </c>
    </row>
    <row r="9" spans="1:5" ht="46.5" customHeight="1">
      <c r="A9" s="475"/>
      <c r="B9" s="478" t="s">
        <v>296</v>
      </c>
      <c r="C9" s="479" t="s">
        <v>12</v>
      </c>
      <c r="D9" s="479" t="s">
        <v>13</v>
      </c>
      <c r="E9" s="479" t="s">
        <v>14</v>
      </c>
    </row>
    <row r="10" spans="1:5" ht="19.5" customHeight="1">
      <c r="A10" s="475"/>
      <c r="B10" s="480" t="s">
        <v>773</v>
      </c>
      <c r="C10" s="481">
        <v>366.4</v>
      </c>
      <c r="D10" s="481">
        <v>366.4</v>
      </c>
      <c r="E10" s="481">
        <v>366.4</v>
      </c>
    </row>
    <row r="11" spans="1:5" ht="17.25" customHeight="1">
      <c r="A11" s="475"/>
      <c r="B11" s="480" t="s">
        <v>774</v>
      </c>
      <c r="C11" s="481">
        <v>276.8</v>
      </c>
      <c r="D11" s="481">
        <v>276.8</v>
      </c>
      <c r="E11" s="481">
        <v>276.8</v>
      </c>
    </row>
    <row r="12" spans="1:5" ht="17.25" customHeight="1">
      <c r="A12" s="475"/>
      <c r="B12" s="480" t="s">
        <v>775</v>
      </c>
      <c r="C12" s="481"/>
      <c r="D12" s="481"/>
      <c r="E12" s="481"/>
    </row>
    <row r="13" spans="1:5" ht="19.5" customHeight="1">
      <c r="A13" s="475"/>
      <c r="B13" s="482" t="s">
        <v>776</v>
      </c>
      <c r="C13" s="481">
        <v>689.4</v>
      </c>
      <c r="D13" s="481">
        <v>689.4</v>
      </c>
      <c r="E13" s="481">
        <v>689.4</v>
      </c>
    </row>
    <row r="14" spans="1:5" ht="17.25" customHeight="1">
      <c r="A14" s="475"/>
      <c r="B14" s="480" t="s">
        <v>777</v>
      </c>
      <c r="C14" s="481">
        <v>709.5</v>
      </c>
      <c r="D14" s="481">
        <v>709.5</v>
      </c>
      <c r="E14" s="481">
        <v>709.5</v>
      </c>
    </row>
    <row r="15" spans="1:5" ht="21" customHeight="1">
      <c r="A15" s="475"/>
      <c r="B15" s="480" t="s">
        <v>778</v>
      </c>
      <c r="C15" s="481">
        <v>328.6</v>
      </c>
      <c r="D15" s="481">
        <v>328.6</v>
      </c>
      <c r="E15" s="481">
        <v>328.6</v>
      </c>
    </row>
    <row r="16" spans="1:5" ht="21" customHeight="1">
      <c r="A16" s="475"/>
      <c r="B16" s="480" t="s">
        <v>779</v>
      </c>
      <c r="C16" s="481">
        <v>1608.6</v>
      </c>
      <c r="D16" s="481">
        <v>1608.6</v>
      </c>
      <c r="E16" s="481">
        <v>1608.6</v>
      </c>
    </row>
    <row r="17" spans="1:5" s="486" customFormat="1" ht="12.75" customHeight="1">
      <c r="A17" s="483"/>
      <c r="B17" s="484" t="s">
        <v>780</v>
      </c>
      <c r="C17" s="485">
        <f>SUM(C10:C16)</f>
        <v>3979.2999999999997</v>
      </c>
      <c r="D17" s="485">
        <f>SUM(D10:D16)</f>
        <v>3979.2999999999997</v>
      </c>
      <c r="E17" s="485">
        <f>SUM(E10:E16)</f>
        <v>3979.2999999999997</v>
      </c>
    </row>
    <row r="18" spans="1:5" ht="18">
      <c r="A18" s="475"/>
      <c r="B18" s="475"/>
      <c r="C18" s="475"/>
      <c r="D18" s="475"/>
      <c r="E18" s="475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activeCellId="1" sqref="L14:N1091 B2"/>
    </sheetView>
  </sheetViews>
  <sheetFormatPr defaultColWidth="7.875" defaultRowHeight="12.75"/>
  <cols>
    <col min="1" max="1" width="5.375" style="3" customWidth="1"/>
    <col min="2" max="2" width="48.875" style="3" customWidth="1"/>
    <col min="3" max="3" width="12.375" style="487" customWidth="1"/>
    <col min="4" max="4" width="10.875" style="487" customWidth="1"/>
    <col min="5" max="5" width="20.375" style="487" customWidth="1"/>
    <col min="6" max="16384" width="7.875" style="3" customWidth="1"/>
  </cols>
  <sheetData>
    <row r="1" spans="2:5" ht="12.75" customHeight="1">
      <c r="B1" s="486"/>
      <c r="C1" s="553" t="s">
        <v>781</v>
      </c>
      <c r="D1" s="553"/>
      <c r="E1" s="553"/>
    </row>
    <row r="2" spans="2:9" ht="12.75" customHeight="1">
      <c r="B2" s="522" t="s">
        <v>50</v>
      </c>
      <c r="C2" s="522"/>
      <c r="D2" s="522"/>
      <c r="E2" s="522"/>
      <c r="I2" s="35"/>
    </row>
    <row r="3" spans="2:9" ht="12.75" customHeight="1">
      <c r="B3" s="522" t="s">
        <v>5</v>
      </c>
      <c r="C3" s="522"/>
      <c r="D3" s="522"/>
      <c r="E3" s="522"/>
      <c r="I3" s="35"/>
    </row>
    <row r="4" spans="2:5" ht="15.75" customHeight="1">
      <c r="B4" s="522" t="s">
        <v>770</v>
      </c>
      <c r="C4" s="522"/>
      <c r="D4" s="522"/>
      <c r="E4" s="522"/>
    </row>
    <row r="5" ht="12.75" customHeight="1">
      <c r="B5" s="36"/>
    </row>
    <row r="6" spans="1:5" ht="12.75" customHeight="1">
      <c r="A6" s="488"/>
      <c r="B6" s="554" t="s">
        <v>782</v>
      </c>
      <c r="C6" s="554"/>
      <c r="D6" s="554"/>
      <c r="E6" s="554"/>
    </row>
    <row r="7" spans="1:5" ht="36.75" customHeight="1">
      <c r="A7" s="488"/>
      <c r="B7" s="554"/>
      <c r="C7" s="554"/>
      <c r="D7" s="554"/>
      <c r="E7" s="554"/>
    </row>
    <row r="8" spans="1:3" ht="12.75" customHeight="1">
      <c r="A8" s="488"/>
      <c r="B8" s="489"/>
      <c r="C8" s="490"/>
    </row>
    <row r="9" spans="2:5" ht="12.75" customHeight="1">
      <c r="B9" s="555" t="s">
        <v>783</v>
      </c>
      <c r="C9" s="556" t="s">
        <v>9</v>
      </c>
      <c r="D9" s="556"/>
      <c r="E9" s="556"/>
    </row>
    <row r="10" spans="2:5" ht="46.5" customHeight="1">
      <c r="B10" s="555"/>
      <c r="C10" s="491" t="s">
        <v>784</v>
      </c>
      <c r="D10" s="491" t="s">
        <v>12</v>
      </c>
      <c r="E10" s="491" t="s">
        <v>13</v>
      </c>
    </row>
    <row r="11" spans="2:5" ht="14.25" customHeight="1">
      <c r="B11" s="492" t="s">
        <v>773</v>
      </c>
      <c r="C11" s="493">
        <v>79.2</v>
      </c>
      <c r="D11" s="493">
        <v>82.8</v>
      </c>
      <c r="E11" s="493">
        <v>85.8</v>
      </c>
    </row>
    <row r="12" spans="2:5" ht="14.25" customHeight="1">
      <c r="B12" s="492" t="s">
        <v>774</v>
      </c>
      <c r="C12" s="493">
        <v>66.8</v>
      </c>
      <c r="D12" s="493">
        <v>69.9</v>
      </c>
      <c r="E12" s="493">
        <v>72.5</v>
      </c>
    </row>
    <row r="13" spans="2:5" ht="14.25" customHeight="1">
      <c r="B13" s="492" t="s">
        <v>775</v>
      </c>
      <c r="C13" s="493">
        <v>99.3</v>
      </c>
      <c r="D13" s="493">
        <v>103.9</v>
      </c>
      <c r="E13" s="493">
        <v>107.6</v>
      </c>
    </row>
    <row r="14" spans="2:5" ht="14.25" customHeight="1">
      <c r="B14" s="494" t="s">
        <v>776</v>
      </c>
      <c r="C14" s="493">
        <v>162.3</v>
      </c>
      <c r="D14" s="493">
        <v>169.8</v>
      </c>
      <c r="E14" s="493">
        <v>175.9</v>
      </c>
    </row>
    <row r="15" spans="2:5" ht="14.25" customHeight="1">
      <c r="B15" s="492" t="s">
        <v>777</v>
      </c>
      <c r="C15" s="493">
        <v>134.4</v>
      </c>
      <c r="D15" s="493">
        <v>140.6</v>
      </c>
      <c r="E15" s="493">
        <v>145.6</v>
      </c>
    </row>
    <row r="16" spans="2:5" ht="14.25" customHeight="1">
      <c r="B16" s="492" t="s">
        <v>778</v>
      </c>
      <c r="C16" s="493">
        <v>64.9</v>
      </c>
      <c r="D16" s="493">
        <v>67.9</v>
      </c>
      <c r="E16" s="493">
        <v>70.3</v>
      </c>
    </row>
    <row r="17" spans="2:5" ht="14.25" customHeight="1">
      <c r="B17" s="492" t="s">
        <v>779</v>
      </c>
      <c r="C17" s="493">
        <v>324.5</v>
      </c>
      <c r="D17" s="493">
        <v>339.5</v>
      </c>
      <c r="E17" s="493">
        <v>351.7</v>
      </c>
    </row>
    <row r="18" spans="2:5" ht="14.25" customHeight="1">
      <c r="B18" s="492"/>
      <c r="C18" s="493"/>
      <c r="D18" s="493"/>
      <c r="E18" s="493"/>
    </row>
    <row r="19" spans="2:5" s="486" customFormat="1" ht="12.75" customHeight="1">
      <c r="B19" s="495" t="s">
        <v>780</v>
      </c>
      <c r="C19" s="496">
        <f>SUM(C11:C18)</f>
        <v>931.4</v>
      </c>
      <c r="D19" s="496">
        <f>SUM(D11:D18)</f>
        <v>974.4</v>
      </c>
      <c r="E19" s="496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2023-01-30T08:19:25Z</cp:lastPrinted>
  <dcterms:modified xsi:type="dcterms:W3CDTF">2023-01-30T08:21:54Z</dcterms:modified>
  <cp:category/>
  <cp:version/>
  <cp:contentType/>
  <cp:contentStatus/>
</cp:coreProperties>
</file>