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6'!$B$13:$H$1120</definedName>
    <definedName name="Excel_BuiltIn__FilterDatabase" localSheetId="6">'Прил. 7'!$B$13:$I$1009</definedName>
    <definedName name="Excel_BuiltIn__FilterDatabase" localSheetId="0">'Прил.1'!$B$14:$E$61</definedName>
    <definedName name="Excel_BuiltIn__FilterDatabase" localSheetId="3">'Прил.4'!$B$19:$F$945</definedName>
    <definedName name="Excel_BuiltIn__FilterDatabase" localSheetId="4">'Прил.5.'!$B$13:$E$61</definedName>
    <definedName name="Excel_BuiltIn_Print_Area" localSheetId="5">'Прил. 6'!$B$6:$H$1120</definedName>
    <definedName name="Excel_BuiltIn_Print_Area" localSheetId="6">'Прил. 7'!$B$6:$I$1008</definedName>
    <definedName name="Excel_BuiltIn_Print_Area" localSheetId="3">'Прил.4'!$A$12:$E$97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6'!$B$1:$J$1134</definedName>
    <definedName name="_xlnm.Print_Area" localSheetId="6">'Прил. 7'!$B$1:$K$1131</definedName>
    <definedName name="_xlnm.Print_Area" localSheetId="3">'Прил.4'!$A$1:$E$97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<sst xmlns="http://schemas.openxmlformats.org/spreadsheetml/2006/main" count="9491" uniqueCount="834">
  <si>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</si>
  <si>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</si>
  <si>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</si>
  <si>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>№   30/173-РС от 11.08.2023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</si>
  <si>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</si>
  <si>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</si>
  <si>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</si>
  <si>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</si>
  <si>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</si>
  <si>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</si>
  <si>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</si>
  <si>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</si>
  <si>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</si>
  <si>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</si>
  <si>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</si>
  <si>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</si>
  <si>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</si>
  <si>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</si>
  <si>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</si>
  <si>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</si>
  <si>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</si>
  <si>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</si>
  <si>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</si>
  <si>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</si>
  <si>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</si>
  <si>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</si>
  <si>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</si>
  <si>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</si>
  <si>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</si>
  <si>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</si>
  <si>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</si>
  <si>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</si>
  <si>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</si>
  <si>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</si>
  <si>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</si>
  <si>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</si>
  <si>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</si>
  <si>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</si>
  <si>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</si>
  <si>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</si>
  <si>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</si>
  <si>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</si>
  <si>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</si>
  <si>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</si>
  <si>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</si>
  <si>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</si>
  <si>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</si>
  <si>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</si>
  <si>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</si>
  <si>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</si>
  <si>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</si>
  <si>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</si>
  <si>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</si>
  <si>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</si>
  <si>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</si>
  <si>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</si>
  <si>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</si>
  <si>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</si>
  <si>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</si>
  <si>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</si>
  <si>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</si>
  <si>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</si>
  <si>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</si>
  <si>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</si>
  <si>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</si>
  <si>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</si>
  <si>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</si>
  <si>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</si>
  <si>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</si>
  <si>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</si>
  <si>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</si>
  <si>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</si>
  <si>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</si>
  <si>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</si>
  <si>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</si>
  <si>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</si>
  <si>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</si>
  <si>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</si>
  <si>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</si>
  <si>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</si>
  <si>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</si>
  <si>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</si>
  <si>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</si>
  <si>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</si>
  <si>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</si>
  <si>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</si>
  <si>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</si>
  <si>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</si>
  <si>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</si>
  <si>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</si>
  <si>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</si>
  <si>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</si>
  <si>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</si>
  <si>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</si>
  <si>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</si>
  <si>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</si>
  <si>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</si>
  <si>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</si>
  <si>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</si>
  <si>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</si>
  <si>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</si>
  <si>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</si>
  <si>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</si>
  <si>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</si>
  <si>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</si>
  <si>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</si>
  <si>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</si>
  <si>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</si>
  <si>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</si>
  <si>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</si>
  <si>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</si>
  <si>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</si>
  <si>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</si>
  <si>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</si>
  <si>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</si>
  <si>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</si>
  <si>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</si>
  <si>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</si>
  <si>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</si>
  <si>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</si>
  <si>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</si>
  <si>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</si>
  <si>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</si>
  <si>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</si>
  <si>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</si>
  <si>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</si>
  <si>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</si>
  <si>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</si>
  <si>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</si>
  <si>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</si>
  <si>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</si>
  <si>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</si>
  <si>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</si>
  <si>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</si>
  <si>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</si>
  <si>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</si>
  <si>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</si>
  <si>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</si>
  <si>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</si>
  <si>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</si>
  <si>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</si>
  <si>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</si>
  <si>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</si>
  <si>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</si>
  <si>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</si>
  <si>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</si>
  <si>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</si>
  <si>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</si>
  <si>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</si>
  <si>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</si>
  <si>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</si>
  <si>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</si>
  <si>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</si>
  <si>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</si>
  <si>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</si>
  <si>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</si>
  <si>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</si>
  <si>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</si>
  <si>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</si>
  <si>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</si>
  <si>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</si>
  <si>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</si>
  <si>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</si>
  <si>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</si>
  <si>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</si>
  <si>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</si>
  <si>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</si>
  <si>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</si>
  <si>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</si>
  <si>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</si>
  <si>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</si>
  <si>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</si>
  <si>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</si>
  <si>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</si>
  <si>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</si>
  <si>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</si>
  <si>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</si>
  <si>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</si>
  <si>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</si>
  <si>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</si>
  <si>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</si>
  <si>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</si>
  <si>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</si>
  <si>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</si>
  <si>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</si>
  <si>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</si>
  <si>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</si>
  <si>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</si>
  <si>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</si>
  <si>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</si>
  <si>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</si>
  <si>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</si>
  <si>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</si>
  <si>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</si>
  <si>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</si>
  <si>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</si>
  <si>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</si>
  <si>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</si>
  <si>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</si>
  <si>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</si>
  <si>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</si>
  <si>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</si>
  <si>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</si>
  <si>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</si>
  <si>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</si>
  <si>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</si>
  <si>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</si>
  <si>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</si>
  <si>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</si>
  <si>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</si>
  <si>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</si>
  <si>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</si>
  <si>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</si>
  <si>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</si>
  <si>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</si>
  <si>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</si>
  <si>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</si>
  <si>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</si>
  <si>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</si>
  <si>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</si>
  <si>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</si>
  <si>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</si>
  <si>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</si>
  <si>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</si>
  <si>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</si>
  <si>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</si>
  <si>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</si>
  <si>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</si>
  <si>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</si>
  <si>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</si>
  <si>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</si>
  <si>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</si>
  <si>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</si>
  <si>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</si>
  <si>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</si>
  <si>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</si>
  <si>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</si>
  <si>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</si>
  <si>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</si>
  <si>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</si>
  <si>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</si>
  <si>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</si>
  <si>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</si>
  <si>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</si>
  <si>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</si>
  <si>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</si>
  <si>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</si>
  <si>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</si>
  <si>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</si>
  <si>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</si>
  <si>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</si>
  <si>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</si>
  <si>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</si>
  <si>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</si>
  <si>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</si>
  <si>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</si>
  <si>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</si>
  <si>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</si>
  <si>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</si>
  <si>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</si>
  <si>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</si>
  <si>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</si>
  <si>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</si>
  <si>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</si>
  <si>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</si>
  <si>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</si>
  <si>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</si>
  <si>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</si>
  <si>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</si>
  <si>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</si>
  <si>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</si>
  <si>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</si>
  <si>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</si>
  <si>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</si>
  <si>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</si>
  <si>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</si>
  <si>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</si>
  <si>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</si>
  <si>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</si>
  <si>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</si>
  <si>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</si>
  <si>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</si>
  <si>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</si>
  <si>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</si>
  <si>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</si>
  <si>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</si>
  <si>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</si>
  <si>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</si>
  <si>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</si>
  <si>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</si>
  <si>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</si>
  <si>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</si>
  <si>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</si>
  <si>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</si>
  <si>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</si>
  <si>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</si>
  <si>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</si>
  <si>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</si>
  <si>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</si>
  <si>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</si>
  <si>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</si>
  <si>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</si>
  <si>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</si>
  <si>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</si>
  <si>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</si>
  <si>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</si>
  <si>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</si>
  <si>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</si>
  <si>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</si>
  <si>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</si>
  <si>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</si>
  <si>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</si>
  <si>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</si>
  <si>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</si>
  <si>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</si>
  <si>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</si>
  <si>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</si>
  <si>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</si>
  <si>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</si>
  <si>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</si>
  <si>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</si>
  <si>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</si>
  <si>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</si>
  <si>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</si>
  <si>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</si>
  <si>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</si>
  <si>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</si>
  <si>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</si>
  <si>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</si>
  <si>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</si>
  <si>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</si>
  <si>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</si>
  <si>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</si>
  <si>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</si>
  <si>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</si>
  <si>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</si>
  <si>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</si>
  <si>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</si>
  <si>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</si>
  <si>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</si>
  <si>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</si>
  <si>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</si>
  <si>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</si>
  <si>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</si>
  <si>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</si>
  <si>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</si>
  <si>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</si>
  <si>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</si>
  <si>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</si>
  <si>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</si>
  <si>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</si>
  <si>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</si>
  <si>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</si>
  <si>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</si>
  <si>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</si>
  <si>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</si>
  <si>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</si>
  <si>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</si>
  <si>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</si>
  <si>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</si>
  <si>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</si>
  <si>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</si>
  <si>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</si>
  <si>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</si>
  <si>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</si>
  <si>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</si>
  <si>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</si>
  <si>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</si>
  <si>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</si>
  <si>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</si>
  <si>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</si>
  <si>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</si>
  <si>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</si>
  <si>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</si>
  <si>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</si>
  <si>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</si>
  <si>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</si>
  <si>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</si>
  <si>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</si>
  <si>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</si>
  <si>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</si>
  <si>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</si>
  <si>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</si>
  <si>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</si>
  <si>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</si>
  <si>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</si>
  <si>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</si>
  <si>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</si>
  <si>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</si>
  <si>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</si>
  <si>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</si>
  <si>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</si>
  <si>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</si>
  <si>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</si>
  <si>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</si>
  <si>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</si>
  <si>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</si>
  <si>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</si>
  <si>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</si>
  <si>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</si>
  <si>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</si>
  <si>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</si>
  <si>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</si>
  <si>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</si>
  <si>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</si>
  <si>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</si>
  <si>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</si>
  <si>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</si>
  <si>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</si>
  <si>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</si>
  <si>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</si>
  <si>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</si>
  <si>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</si>
  <si>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</si>
  <si>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</si>
  <si>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</si>
  <si>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</si>
  <si>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</si>
  <si>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</si>
  <si>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</si>
  <si>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</si>
  <si>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</si>
  <si>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</si>
  <si>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</si>
  <si>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</si>
  <si>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</si>
  <si>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</si>
  <si>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</si>
  <si>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</si>
  <si>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</si>
  <si>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</si>
  <si>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</si>
  <si>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</si>
  <si>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</si>
  <si>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</si>
  <si>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</si>
  <si>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</si>
  <si>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</si>
  <si>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</si>
  <si>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</si>
  <si>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</si>
  <si>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</si>
  <si>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</si>
  <si>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</si>
  <si>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</si>
  <si>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</si>
  <si>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</si>
  <si>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</si>
  <si>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</si>
  <si>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</si>
  <si>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</si>
  <si>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</si>
  <si>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</si>
  <si>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</si>
  <si>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</si>
  <si>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</si>
  <si>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</si>
  <si>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</si>
  <si>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</si>
  <si>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</si>
  <si>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</si>
  <si>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</si>
  <si>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</si>
  <si>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</si>
  <si>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</si>
  <si>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</si>
  <si>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</si>
  <si>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</si>
  <si>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</si>
  <si>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</si>
  <si>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</si>
  <si>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</si>
  <si>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</si>
  <si>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</si>
  <si>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</si>
  <si>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</si>
  <si>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</si>
  <si>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</si>
  <si>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</si>
  <si>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</si>
  <si>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</si>
  <si>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</si>
  <si>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</si>
  <si>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</si>
  <si>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</si>
  <si>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</si>
  <si>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</si>
  <si>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</si>
  <si>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</si>
  <si>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</si>
  <si>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</si>
  <si>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</si>
  <si>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</si>
  <si>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</si>
  <si>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</si>
  <si>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</si>
  <si>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</si>
  <si>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</si>
  <si>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</si>
  <si>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</si>
  <si>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</si>
  <si>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</si>
  <si>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</si>
  <si>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</si>
  <si>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</si>
  <si>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</si>
  <si>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</si>
  <si>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</si>
  <si>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</si>
  <si>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</si>
  <si>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</si>
  <si>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</si>
  <si>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</si>
  <si>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</si>
  <si>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</si>
  <si>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</si>
  <si>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</si>
  <si>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</si>
  <si>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</si>
  <si>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</si>
  <si>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</si>
  <si>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</si>
  <si>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</si>
  <si>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</si>
  <si>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</si>
  <si>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</si>
  <si>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</si>
  <si>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</si>
  <si>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</si>
  <si>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</si>
  <si>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</si>
  <si>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</si>
  <si>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</si>
  <si>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</si>
  <si>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</si>
  <si>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</si>
  <si>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</si>
  <si>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</si>
  <si>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</si>
  <si>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</si>
  <si>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</si>
  <si>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</si>
  <si>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</si>
  <si>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</si>
  <si>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</si>
  <si>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</si>
  <si>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</si>
  <si>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</si>
  <si>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</si>
  <si>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</si>
  <si>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</si>
  <si>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</si>
  <si>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</si>
  <si>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</si>
  <si>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</si>
  <si>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</si>
  <si>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</si>
  <si>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</si>
  <si>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</si>
  <si>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</si>
  <si>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</si>
  <si>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</si>
  <si>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</si>
  <si>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</si>
  <si>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</si>
  <si>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</si>
  <si>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</si>
  <si>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</si>
  <si>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</si>
  <si>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</si>
  <si>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</si>
  <si>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</si>
  <si>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</si>
  <si>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</si>
  <si>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</si>
  <si>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</si>
  <si>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</si>
  <si>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</si>
  <si>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</si>
  <si>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</si>
  <si>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</si>
  <si>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</si>
  <si>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</si>
  <si>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</si>
  <si>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</si>
  <si>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</si>
  <si>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</si>
  <si>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</si>
  <si>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</si>
  <si>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</si>
  <si>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</si>
  <si>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</si>
  <si>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</si>
  <si>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</si>
  <si>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</si>
  <si>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</si>
  <si>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</si>
  <si>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</si>
  <si>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</si>
  <si>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</si>
  <si>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</si>
  <si>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</si>
  <si>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</si>
  <si>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</si>
  <si>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</si>
  <si>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</si>
  <si>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</si>
  <si>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</si>
  <si>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</si>
  <si>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</si>
  <si>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</si>
  <si>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</si>
  <si>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</si>
  <si>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</si>
  <si>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</si>
  <si>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</si>
  <si>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</si>
  <si>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</si>
  <si>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</si>
  <si>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</si>
  <si>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</si>
  <si>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</si>
  <si>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</si>
  <si>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</si>
  <si>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</si>
  <si>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</si>
  <si>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</si>
  <si>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</si>
  <si>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</si>
  <si>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</si>
  <si>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</si>
  <si>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</si>
  <si>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</si>
  <si>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</si>
  <si>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</si>
  <si>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</si>
  <si>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</si>
  <si>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</si>
  <si>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</si>
  <si>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</si>
  <si>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</si>
  <si>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</si>
  <si>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</si>
  <si>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</si>
  <si>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</si>
  <si>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</si>
  <si>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</si>
  <si>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</si>
  <si>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</si>
  <si>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</si>
  <si>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</si>
  <si>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</si>
  <si>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</si>
  <si>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</si>
  <si>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</si>
  <si>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</si>
  <si>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</si>
  <si>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</si>
  <si>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</si>
  <si>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</si>
  <si>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</si>
  <si>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</si>
  <si>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</si>
  <si>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</si>
  <si>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</si>
  <si>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</si>
  <si>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</si>
  <si>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</si>
  <si>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</si>
  <si>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</si>
  <si>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</si>
  <si>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</si>
  <si>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</si>
  <si>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</si>
  <si>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</si>
  <si>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</si>
  <si>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</si>
  <si>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</si>
  <si>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</si>
  <si>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Капитальный ремонт здания кинотеатра «Колос» структурное подразделение МБУ «Дом культуры города Малоархангельск»</t>
  </si>
  <si>
    <t>57 1 03 09509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</si>
  <si>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</si>
  <si>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</si>
  <si>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</si>
  <si>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</si>
  <si>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</si>
  <si>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</si>
  <si>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</si>
  <si>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</si>
  <si>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</si>
  <si>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</si>
  <si>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</si>
  <si>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</si>
  <si>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</si>
  <si>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</si>
  <si>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</si>
  <si>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</si>
  <si>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</si>
  <si>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</si>
  <si>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Публичные нормативные социальные выплаты гражданам</t>
  </si>
  <si>
    <t>310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</si>
  <si>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</si>
  <si>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</si>
  <si>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</si>
  <si>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</si>
  <si>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</si>
  <si>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</si>
  <si>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</si>
  <si>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</si>
  <si>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</si>
  <si>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</si>
  <si>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</si>
  <si>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</si>
  <si>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</si>
  <si>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</si>
  <si>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</si>
  <si>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</si>
  <si>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</si>
  <si>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</si>
  <si>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</si>
  <si>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</si>
  <si>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</si>
  <si>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</si>
  <si>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</si>
  <si>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</si>
  <si>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</si>
  <si>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</si>
  <si>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</si>
  <si>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</si>
  <si>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</si>
  <si>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</si>
  <si>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</si>
  <si>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</si>
  <si>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</si>
  <si>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</si>
  <si>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</si>
  <si>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</si>
  <si>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</si>
  <si>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</si>
  <si>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</si>
  <si>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</si>
  <si>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</si>
  <si>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</si>
  <si>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</si>
  <si>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</si>
  <si>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</si>
  <si>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</si>
  <si>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</si>
  <si>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</si>
  <si>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</si>
  <si>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</si>
  <si>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</si>
  <si>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</si>
  <si>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</si>
  <si>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</si>
  <si>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</si>
  <si>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</si>
  <si>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</si>
  <si>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</si>
  <si>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</si>
  <si>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</si>
  <si>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</si>
  <si>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</si>
  <si>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</si>
  <si>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</si>
  <si>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</si>
  <si>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</si>
  <si>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</si>
  <si>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</si>
  <si>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</si>
  <si>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</si>
  <si>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</si>
  <si>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</si>
  <si>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54 0 07 S9605</t>
  </si>
  <si>
    <t>54 0 07 09505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</si>
  <si>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</si>
  <si>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</si>
  <si>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</si>
  <si>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</si>
  <si>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</si>
  <si>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</si>
  <si>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</si>
  <si>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</si>
  <si>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</si>
  <si>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</si>
  <si>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</si>
  <si>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</si>
  <si>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</si>
  <si>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</si>
  <si>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</si>
  <si>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</si>
  <si>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</si>
  <si>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</si>
  <si>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</si>
  <si>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</si>
  <si>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</si>
  <si>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</si>
  <si>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</si>
  <si>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</si>
  <si>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</si>
  <si>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</si>
  <si>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</si>
  <si>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</si>
  <si>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</si>
  <si>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</si>
  <si>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</si>
  <si>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>Приложение 6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</si>
  <si>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</si>
  <si>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</si>
  <si>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</si>
  <si>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</si>
  <si>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</si>
  <si>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</si>
  <si>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</si>
  <si>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</si>
  <si>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</si>
  <si>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</si>
  <si>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</si>
  <si>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</si>
  <si>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</si>
  <si>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</si>
  <si>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</si>
  <si>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</si>
  <si>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</si>
  <si>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7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</si>
  <si>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</si>
  <si>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</si>
  <si>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</si>
  <si>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8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</si>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</sst>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2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i/>
      <u val="single"/>
      <sz val="12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0" applyNumberFormat="0" applyAlignment="0" applyProtection="0"/>
    <xf numFmtId="0" fontId="58" fillId="37" borderId="11" applyNumberFormat="0" applyAlignment="0" applyProtection="0"/>
    <xf numFmtId="0" fontId="59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8" borderId="16" applyNumberFormat="0" applyAlignment="0" applyProtection="0"/>
    <xf numFmtId="0" fontId="65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7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4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8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8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9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20" fillId="43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justify" wrapText="1"/>
    </xf>
    <xf numFmtId="0" fontId="40" fillId="0" borderId="9" xfId="0" applyFont="1" applyFill="1" applyBorder="1" applyAlignment="1">
      <alignment vertical="center" wrapText="1"/>
    </xf>
    <xf numFmtId="49" fontId="40" fillId="0" borderId="9" xfId="90" applyNumberFormat="1" applyFont="1" applyFill="1" applyBorder="1" applyAlignment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/>
    </xf>
    <xf numFmtId="49" fontId="40" fillId="0" borderId="9" xfId="90" applyNumberFormat="1" applyFont="1" applyBorder="1" applyAlignment="1">
      <alignment horizontal="center" vertical="center" wrapText="1"/>
      <protection/>
    </xf>
    <xf numFmtId="165" fontId="40" fillId="0" borderId="9" xfId="90" applyNumberFormat="1" applyFont="1" applyBorder="1" applyAlignment="1">
      <alignment horizontal="center" vertical="center"/>
      <protection/>
    </xf>
    <xf numFmtId="167" fontId="40" fillId="0" borderId="19" xfId="0" applyNumberFormat="1" applyFont="1" applyBorder="1" applyAlignment="1">
      <alignment horizontal="left" vertical="center" wrapText="1"/>
    </xf>
    <xf numFmtId="167" fontId="40" fillId="0" borderId="9" xfId="0" applyNumberFormat="1" applyFont="1" applyBorder="1" applyAlignment="1">
      <alignment horizontal="left" vertical="center" wrapText="1"/>
    </xf>
    <xf numFmtId="0" fontId="40" fillId="0" borderId="9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20" fillId="26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2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40" fillId="0" borderId="9" xfId="0" applyFont="1" applyFill="1" applyBorder="1" applyAlignment="1">
      <alignment horizontal="justify"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horizontal="justify" vertical="center" wrapText="1"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horizontal="left" vertical="center" wrapText="1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5" fontId="0" fillId="0" borderId="0" xfId="90" applyNumberFormat="1" applyFill="1">
      <alignment/>
      <protection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5" fontId="0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3" fillId="0" borderId="9" xfId="86" applyNumberFormat="1" applyFont="1" applyFill="1" applyBorder="1" applyAlignment="1">
      <alignment horizontal="left" vertical="center" wrapText="1"/>
      <protection/>
    </xf>
    <xf numFmtId="0" fontId="44" fillId="0" borderId="0" xfId="90" applyFont="1" applyFill="1">
      <alignment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165" fontId="45" fillId="0" borderId="0" xfId="90" applyNumberFormat="1" applyFont="1" applyFill="1">
      <alignment/>
      <protection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2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35" fillId="0" borderId="9" xfId="75" applyNumberFormat="1" applyFont="1" applyFill="1" applyBorder="1" applyAlignment="1" applyProtection="1">
      <alignment vertical="top" wrapText="1"/>
      <protection/>
    </xf>
    <xf numFmtId="0" fontId="35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0" fontId="46" fillId="0" borderId="9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vertical="top" wrapText="1"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165" fontId="22" fillId="0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7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7" fillId="26" borderId="0" xfId="90" applyFont="1" applyFill="1">
      <alignment/>
      <protection/>
    </xf>
    <xf numFmtId="0" fontId="47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3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41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9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23.375" style="1" customWidth="1"/>
    <col min="2" max="2" width="49.375" style="2" customWidth="1"/>
    <col min="3" max="3" width="14.25390625" style="1" customWidth="1"/>
    <col min="4" max="4" width="11.375" style="1" customWidth="1"/>
    <col min="5" max="5" width="13.00390625" style="1" customWidth="1"/>
    <col min="6" max="16384" width="6.375" style="3" customWidth="1"/>
  </cols>
  <sheetData>
    <row r="1" spans="1:5" ht="12.75" customHeight="1">
      <c r="A1" s="4"/>
      <c r="B1" s="5"/>
      <c r="C1" s="6"/>
      <c r="D1" s="561" t="s">
        <v>0</v>
      </c>
      <c r="E1" s="561"/>
    </row>
    <row r="2" spans="1:5" ht="12.75" customHeight="1">
      <c r="A2" s="4"/>
      <c r="B2" s="562" t="s">
        <v>1</v>
      </c>
      <c r="C2" s="562"/>
      <c r="D2" s="562"/>
      <c r="E2" s="562"/>
    </row>
    <row r="3" spans="1:5" ht="12.75" customHeight="1">
      <c r="A3" s="4"/>
      <c r="B3" s="562" t="s">
        <v>2</v>
      </c>
      <c r="C3" s="562"/>
      <c r="D3" s="562"/>
      <c r="E3" s="562"/>
    </row>
    <row r="4" spans="1:5" ht="12.75" customHeight="1">
      <c r="A4" s="4"/>
      <c r="B4" s="563" t="s">
        <v>3</v>
      </c>
      <c r="C4" s="563"/>
      <c r="D4" s="563"/>
      <c r="E4" s="563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64" t="s">
        <v>4</v>
      </c>
      <c r="C6" s="564"/>
      <c r="D6" s="564"/>
      <c r="E6" s="564"/>
    </row>
    <row r="7" spans="1:5" ht="19.5" customHeight="1">
      <c r="A7" s="4"/>
      <c r="B7" s="565" t="s">
        <v>1</v>
      </c>
      <c r="C7" s="565"/>
      <c r="D7" s="565"/>
      <c r="E7" s="565"/>
    </row>
    <row r="8" spans="1:5" ht="12.75" customHeight="1">
      <c r="A8" s="4"/>
      <c r="B8" s="566" t="s">
        <v>5</v>
      </c>
      <c r="C8" s="566"/>
      <c r="D8" s="566"/>
      <c r="E8" s="566"/>
    </row>
    <row r="9" spans="1:5" ht="15.75" customHeight="1">
      <c r="A9" s="4"/>
      <c r="B9" s="567" t="s">
        <v>6</v>
      </c>
      <c r="C9" s="567"/>
      <c r="D9" s="567"/>
      <c r="E9" s="567"/>
    </row>
    <row r="10" spans="1:5" ht="12.75" customHeight="1">
      <c r="A10" s="4"/>
      <c r="B10" s="568"/>
      <c r="C10" s="568"/>
      <c r="D10" s="568"/>
      <c r="E10" s="568"/>
    </row>
    <row r="11" spans="1:5" ht="12.75" customHeight="1">
      <c r="A11" s="569" t="s">
        <v>7</v>
      </c>
      <c r="B11" s="569"/>
      <c r="C11" s="569"/>
      <c r="D11" s="569"/>
      <c r="E11" s="569"/>
    </row>
    <row r="12" spans="1:5" ht="12.75" customHeight="1">
      <c r="A12" s="569" t="s">
        <v>8</v>
      </c>
      <c r="B12" s="569"/>
      <c r="C12" s="569"/>
      <c r="D12" s="569"/>
      <c r="E12" s="569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70" t="s">
        <v>9</v>
      </c>
      <c r="E14" s="570"/>
    </row>
    <row r="15" spans="1:5" ht="14.25" customHeight="1">
      <c r="A15" s="15" t="s">
        <v>10</v>
      </c>
      <c r="B15" s="15" t="s">
        <v>11</v>
      </c>
      <c r="C15" s="15" t="s">
        <v>12</v>
      </c>
      <c r="D15" s="15" t="s">
        <v>13</v>
      </c>
      <c r="E15" s="15" t="s">
        <v>14</v>
      </c>
    </row>
    <row r="16" spans="1:5" ht="30">
      <c r="A16" s="16"/>
      <c r="B16" s="17" t="s">
        <v>15</v>
      </c>
      <c r="C16" s="18">
        <f>C25+C17</f>
        <v>6387.099999999977</v>
      </c>
      <c r="D16" s="18">
        <f>D25+D17</f>
        <v>3921.100000000035</v>
      </c>
      <c r="E16" s="18">
        <f>E25+E17</f>
        <v>4261.899999999994</v>
      </c>
    </row>
    <row r="17" spans="1:5" ht="30">
      <c r="A17" s="19" t="s">
        <v>16</v>
      </c>
      <c r="B17" s="20" t="s">
        <v>17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18</v>
      </c>
      <c r="B18" s="21" t="s">
        <v>19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20</v>
      </c>
      <c r="B19" s="23" t="s">
        <v>21</v>
      </c>
      <c r="C19" s="18">
        <v>3000</v>
      </c>
      <c r="D19" s="24"/>
      <c r="E19" s="24"/>
    </row>
    <row r="20" spans="1:5" ht="45">
      <c r="A20" s="22" t="s">
        <v>22</v>
      </c>
      <c r="B20" s="25" t="s">
        <v>23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22</v>
      </c>
      <c r="B21" s="26" t="s">
        <v>24</v>
      </c>
      <c r="C21" s="18"/>
      <c r="D21" s="24"/>
      <c r="E21" s="24"/>
    </row>
    <row r="22" spans="1:5" ht="57">
      <c r="A22" s="22" t="s">
        <v>25</v>
      </c>
      <c r="B22" s="26" t="s">
        <v>26</v>
      </c>
      <c r="C22" s="18"/>
      <c r="D22" s="24"/>
      <c r="E22" s="24">
        <v>-3000</v>
      </c>
    </row>
    <row r="23" spans="1:5" ht="40.5" customHeight="1">
      <c r="A23" s="27" t="s">
        <v>27</v>
      </c>
      <c r="B23" s="17" t="s">
        <v>28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29</v>
      </c>
      <c r="B24" s="28" t="s">
        <v>30</v>
      </c>
      <c r="C24" s="18">
        <v>-3000</v>
      </c>
      <c r="D24" s="24">
        <v>-3000</v>
      </c>
      <c r="E24" s="24"/>
    </row>
    <row r="25" spans="1:5" ht="27.75" customHeight="1">
      <c r="A25" s="27" t="s">
        <v>31</v>
      </c>
      <c r="B25" s="17" t="s">
        <v>32</v>
      </c>
      <c r="C25" s="18">
        <f>C26+C30</f>
        <v>6387.099999999977</v>
      </c>
      <c r="D25" s="18">
        <f>D26+D30</f>
        <v>6921.100000000035</v>
      </c>
      <c r="E25" s="18">
        <f>E26+E30</f>
        <v>7261.899999999994</v>
      </c>
    </row>
    <row r="26" spans="1:5" ht="15.75" customHeight="1">
      <c r="A26" s="22" t="s">
        <v>33</v>
      </c>
      <c r="B26" s="23" t="s">
        <v>34</v>
      </c>
      <c r="C26" s="29">
        <f>C27</f>
        <v>-388578.60000000003</v>
      </c>
      <c r="D26" s="30">
        <f>D27</f>
        <v>-287901.3</v>
      </c>
      <c r="E26" s="30">
        <f>E27</f>
        <v>-249480.8</v>
      </c>
    </row>
    <row r="27" spans="1:5" ht="14.25" customHeight="1">
      <c r="A27" s="22" t="s">
        <v>35</v>
      </c>
      <c r="B27" s="23" t="s">
        <v>36</v>
      </c>
      <c r="C27" s="29">
        <f>C28</f>
        <v>-388578.60000000003</v>
      </c>
      <c r="D27" s="30">
        <f>D28</f>
        <v>-287901.3</v>
      </c>
      <c r="E27" s="30">
        <f>E28</f>
        <v>-249480.8</v>
      </c>
    </row>
    <row r="28" spans="1:5" ht="27.75" customHeight="1">
      <c r="A28" s="22" t="s">
        <v>37</v>
      </c>
      <c r="B28" s="23" t="s">
        <v>38</v>
      </c>
      <c r="C28" s="29">
        <f>C29</f>
        <v>-388578.60000000003</v>
      </c>
      <c r="D28" s="30">
        <f>D29</f>
        <v>-287901.3</v>
      </c>
      <c r="E28" s="30">
        <f>E29</f>
        <v>-249480.8</v>
      </c>
    </row>
    <row r="29" spans="1:5" ht="27.75" customHeight="1">
      <c r="A29" s="22" t="s">
        <v>39</v>
      </c>
      <c r="B29" s="31" t="s">
        <v>40</v>
      </c>
      <c r="C29" s="29">
        <f>'Прил.4'!C16*(-1)-'Прил. 11'!C15-'Прил. 11'!C18</f>
        <v>-388578.60000000003</v>
      </c>
      <c r="D29" s="29">
        <f>'Прил.4'!D16*(-1)-'Прил. 11'!D15</f>
        <v>-287901.3</v>
      </c>
      <c r="E29" s="29">
        <f>'Прил.4'!E16*(-1)-'Прил. 11'!E15</f>
        <v>-249480.8</v>
      </c>
    </row>
    <row r="30" spans="1:5" ht="14.25" customHeight="1">
      <c r="A30" s="22" t="s">
        <v>41</v>
      </c>
      <c r="B30" s="23" t="s">
        <v>42</v>
      </c>
      <c r="C30" s="29">
        <f>C31</f>
        <v>394965.7</v>
      </c>
      <c r="D30" s="30">
        <f>D31</f>
        <v>294822.4</v>
      </c>
      <c r="E30" s="30">
        <f>E31</f>
        <v>256742.69999999998</v>
      </c>
    </row>
    <row r="31" spans="1:5" ht="14.25" customHeight="1">
      <c r="A31" s="22" t="s">
        <v>43</v>
      </c>
      <c r="B31" s="23" t="s">
        <v>44</v>
      </c>
      <c r="C31" s="29">
        <f>C32</f>
        <v>394965.7</v>
      </c>
      <c r="D31" s="30">
        <f>D32</f>
        <v>294822.4</v>
      </c>
      <c r="E31" s="30">
        <f>E32</f>
        <v>256742.69999999998</v>
      </c>
    </row>
    <row r="32" spans="1:5" ht="27.75" customHeight="1">
      <c r="A32" s="22" t="s">
        <v>45</v>
      </c>
      <c r="B32" s="23" t="s">
        <v>46</v>
      </c>
      <c r="C32" s="29">
        <f>C33</f>
        <v>394965.7</v>
      </c>
      <c r="D32" s="30">
        <f>D33</f>
        <v>294822.4</v>
      </c>
      <c r="E32" s="30">
        <f>E33</f>
        <v>256742.69999999998</v>
      </c>
    </row>
    <row r="33" spans="1:5" ht="26.25" customHeight="1">
      <c r="A33" s="22" t="s">
        <v>47</v>
      </c>
      <c r="B33" s="31" t="s">
        <v>48</v>
      </c>
      <c r="C33" s="29">
        <f>'Прил.5.'!E14-C24</f>
        <v>394965.7</v>
      </c>
      <c r="D33" s="29">
        <f>'Прил.5.'!F14-D24</f>
        <v>294822.4</v>
      </c>
      <c r="E33" s="29">
        <f>'Прил.5.'!G14-E22</f>
        <v>256742.69999999998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4" sqref="B4:E4"/>
    </sheetView>
  </sheetViews>
  <sheetFormatPr defaultColWidth="9.375" defaultRowHeight="12.75"/>
  <cols>
    <col min="1" max="1" width="4.375" style="3" customWidth="1"/>
    <col min="2" max="2" width="55.375" style="3" customWidth="1"/>
    <col min="3" max="3" width="12.375" style="3" customWidth="1"/>
    <col min="4" max="4" width="11.375" style="3" customWidth="1"/>
    <col min="5" max="5" width="15.375" style="3" customWidth="1"/>
    <col min="6" max="16384" width="9.375" style="3" customWidth="1"/>
  </cols>
  <sheetData>
    <row r="1" spans="1:5" ht="12.75" customHeight="1">
      <c r="A1" s="4"/>
      <c r="B1" s="5"/>
      <c r="C1" s="6"/>
      <c r="D1" s="561" t="s">
        <v>806</v>
      </c>
      <c r="E1" s="561"/>
    </row>
    <row r="2" spans="1:5" ht="12.75" customHeight="1">
      <c r="A2" s="4"/>
      <c r="B2" s="562" t="s">
        <v>1</v>
      </c>
      <c r="C2" s="562"/>
      <c r="D2" s="562"/>
      <c r="E2" s="562"/>
    </row>
    <row r="3" spans="1:5" ht="12.75" customHeight="1">
      <c r="A3" s="4"/>
      <c r="B3" s="562" t="s">
        <v>2</v>
      </c>
      <c r="C3" s="562"/>
      <c r="D3" s="562"/>
      <c r="E3" s="562"/>
    </row>
    <row r="4" spans="1:5" ht="12.75" customHeight="1">
      <c r="A4" s="4"/>
      <c r="B4" s="563" t="s">
        <v>3</v>
      </c>
      <c r="C4" s="563"/>
      <c r="D4" s="563"/>
      <c r="E4" s="563"/>
    </row>
    <row r="5" spans="2:5" ht="12.75" customHeight="1">
      <c r="B5" s="125"/>
      <c r="C5" s="125"/>
      <c r="D5" s="125"/>
      <c r="E5" s="125"/>
    </row>
    <row r="6" spans="2:5" ht="15" customHeight="1">
      <c r="B6" s="583" t="s">
        <v>807</v>
      </c>
      <c r="C6" s="583"/>
      <c r="D6" s="583"/>
      <c r="E6" s="583"/>
    </row>
    <row r="7" spans="2:5" ht="14.25" customHeight="1">
      <c r="B7" s="584" t="s">
        <v>808</v>
      </c>
      <c r="C7" s="584"/>
      <c r="D7" s="584"/>
      <c r="E7" s="584"/>
    </row>
    <row r="8" spans="2:5" ht="15.75" customHeight="1">
      <c r="B8" s="584" t="s">
        <v>5</v>
      </c>
      <c r="C8" s="584"/>
      <c r="D8" s="584"/>
      <c r="E8" s="584"/>
    </row>
    <row r="9" spans="2:5" ht="15.75" customHeight="1">
      <c r="B9" s="567" t="s">
        <v>809</v>
      </c>
      <c r="C9" s="567"/>
      <c r="D9" s="567"/>
      <c r="E9" s="567"/>
    </row>
    <row r="10" spans="2:5" ht="14.25" customHeight="1">
      <c r="B10" s="39"/>
      <c r="C10" s="519"/>
      <c r="D10" s="519"/>
      <c r="E10" s="519"/>
    </row>
    <row r="11" spans="2:5" ht="15" customHeight="1">
      <c r="B11" s="602" t="s">
        <v>810</v>
      </c>
      <c r="C11" s="602"/>
      <c r="D11" s="602"/>
      <c r="E11" s="602"/>
    </row>
    <row r="12" spans="2:5" ht="26.25" customHeight="1">
      <c r="B12" s="603" t="s">
        <v>811</v>
      </c>
      <c r="C12" s="603"/>
      <c r="D12" s="603"/>
      <c r="E12" s="603"/>
    </row>
    <row r="13" spans="2:5" ht="15.75" customHeight="1">
      <c r="B13" s="597"/>
      <c r="C13" s="597"/>
      <c r="D13" s="519"/>
      <c r="E13" s="6" t="s">
        <v>295</v>
      </c>
    </row>
    <row r="14" spans="2:5" ht="15.75" customHeight="1">
      <c r="B14" s="574" t="s">
        <v>812</v>
      </c>
      <c r="C14" s="574" t="s">
        <v>9</v>
      </c>
      <c r="D14" s="574"/>
      <c r="E14" s="574"/>
    </row>
    <row r="15" spans="2:5" ht="15" customHeight="1">
      <c r="B15" s="574"/>
      <c r="C15" s="15" t="s">
        <v>12</v>
      </c>
      <c r="D15" s="15" t="s">
        <v>13</v>
      </c>
      <c r="E15" s="15" t="s">
        <v>14</v>
      </c>
    </row>
    <row r="16" spans="2:5" ht="15" customHeight="1">
      <c r="B16" s="15" t="s">
        <v>813</v>
      </c>
      <c r="C16" s="540">
        <v>2808.2</v>
      </c>
      <c r="D16" s="540"/>
      <c r="E16" s="540"/>
    </row>
    <row r="17" spans="2:5" ht="15" customHeight="1">
      <c r="B17" s="541" t="s">
        <v>180</v>
      </c>
      <c r="C17" s="542">
        <f>C18+C19</f>
        <v>58067.1</v>
      </c>
      <c r="D17" s="542">
        <f>D18+D19</f>
        <v>57107</v>
      </c>
      <c r="E17" s="542">
        <f>E18+E19</f>
        <v>34073.6</v>
      </c>
    </row>
    <row r="18" spans="2:5" ht="28.5" customHeight="1">
      <c r="B18" s="142" t="s">
        <v>814</v>
      </c>
      <c r="C18" s="543">
        <v>10897.1</v>
      </c>
      <c r="D18" s="543">
        <v>11507</v>
      </c>
      <c r="E18" s="543">
        <v>12073.6</v>
      </c>
    </row>
    <row r="19" spans="2:5" ht="14.25" customHeight="1">
      <c r="B19" s="142" t="s">
        <v>815</v>
      </c>
      <c r="C19" s="543">
        <v>47170</v>
      </c>
      <c r="D19" s="543">
        <v>45600</v>
      </c>
      <c r="E19" s="543">
        <v>22000</v>
      </c>
    </row>
    <row r="20" spans="2:5" ht="15" customHeight="1">
      <c r="B20" s="541" t="s">
        <v>816</v>
      </c>
      <c r="C20" s="542">
        <f>C21</f>
        <v>60875.3</v>
      </c>
      <c r="D20" s="542">
        <f>D21</f>
        <v>57107</v>
      </c>
      <c r="E20" s="542">
        <f>E21</f>
        <v>34073.6</v>
      </c>
    </row>
    <row r="21" spans="2:5" ht="57" customHeight="1">
      <c r="B21" s="28" t="s">
        <v>817</v>
      </c>
      <c r="C21" s="543">
        <v>60875.3</v>
      </c>
      <c r="D21" s="543">
        <v>57107</v>
      </c>
      <c r="E21" s="543">
        <v>34073.6</v>
      </c>
    </row>
  </sheetData>
  <sheetProtection selectLockedCells="1" selectUnlockedCells="1"/>
  <mergeCells count="13">
    <mergeCell ref="B8:E8"/>
    <mergeCell ref="B9:E9"/>
    <mergeCell ref="B11:E11"/>
    <mergeCell ref="B12:E12"/>
    <mergeCell ref="B13:C13"/>
    <mergeCell ref="B14:B15"/>
    <mergeCell ref="C14:E14"/>
    <mergeCell ref="D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375" defaultRowHeight="12.75"/>
  <cols>
    <col min="1" max="1" width="5.375" style="3" customWidth="1"/>
    <col min="2" max="2" width="62.375" style="3" customWidth="1"/>
    <col min="3" max="3" width="13.375" style="530" customWidth="1"/>
    <col min="4" max="4" width="10.375" style="530" customWidth="1"/>
    <col min="5" max="5" width="11.375" style="530" customWidth="1"/>
    <col min="6" max="16384" width="7.375" style="3" customWidth="1"/>
  </cols>
  <sheetData>
    <row r="1" spans="2:8" ht="12.75" customHeight="1">
      <c r="B1" s="519"/>
      <c r="C1" s="544"/>
      <c r="D1" s="544"/>
      <c r="E1" s="71" t="s">
        <v>818</v>
      </c>
      <c r="F1" s="545"/>
      <c r="G1" s="545"/>
      <c r="H1" s="545"/>
    </row>
    <row r="2" spans="2:8" ht="12.75" customHeight="1">
      <c r="B2" s="519"/>
      <c r="C2" s="546"/>
      <c r="D2" s="546"/>
      <c r="E2" s="547" t="s">
        <v>808</v>
      </c>
      <c r="F2" s="548"/>
      <c r="G2" s="548"/>
      <c r="H2" s="548"/>
    </row>
    <row r="3" spans="2:8" ht="12.75" customHeight="1">
      <c r="B3" s="519"/>
      <c r="C3" s="546"/>
      <c r="D3" s="546"/>
      <c r="E3" s="547" t="s">
        <v>5</v>
      </c>
      <c r="F3" s="548"/>
      <c r="G3" s="548"/>
      <c r="H3" s="548"/>
    </row>
    <row r="4" spans="2:5" ht="12.75" customHeight="1">
      <c r="B4" s="567" t="s">
        <v>791</v>
      </c>
      <c r="C4" s="567"/>
      <c r="D4" s="567"/>
      <c r="E4" s="567"/>
    </row>
    <row r="5" spans="2:5" ht="12.75" customHeight="1">
      <c r="B5" s="39"/>
      <c r="C5" s="67"/>
      <c r="D5" s="67"/>
      <c r="E5" s="67"/>
    </row>
    <row r="6" spans="2:8" ht="12.75" customHeight="1">
      <c r="B6" s="604" t="s">
        <v>819</v>
      </c>
      <c r="C6" s="604"/>
      <c r="D6" s="604"/>
      <c r="E6" s="604"/>
      <c r="F6" s="532"/>
      <c r="G6" s="532"/>
      <c r="H6" s="532"/>
    </row>
    <row r="7" spans="2:8" ht="15.75" customHeight="1">
      <c r="B7" s="604"/>
      <c r="C7" s="604"/>
      <c r="D7" s="604"/>
      <c r="E7" s="604"/>
      <c r="F7" s="532"/>
      <c r="G7" s="532"/>
      <c r="H7" s="532"/>
    </row>
    <row r="8" spans="2:8" ht="14.25" customHeight="1">
      <c r="B8" s="604"/>
      <c r="C8" s="604"/>
      <c r="D8" s="604"/>
      <c r="E8" s="604"/>
      <c r="F8" s="549"/>
      <c r="G8" s="549"/>
      <c r="H8" s="549"/>
    </row>
    <row r="9" spans="2:5" ht="12.75" customHeight="1">
      <c r="B9" s="602"/>
      <c r="C9" s="602"/>
      <c r="D9" s="67"/>
      <c r="E9" s="67"/>
    </row>
    <row r="10" spans="2:5" ht="12.75" customHeight="1">
      <c r="B10" s="597"/>
      <c r="C10" s="597"/>
      <c r="D10" s="67"/>
      <c r="E10" s="6" t="s">
        <v>295</v>
      </c>
    </row>
    <row r="11" spans="2:5" ht="46.5" customHeight="1">
      <c r="B11" s="574" t="s">
        <v>820</v>
      </c>
      <c r="C11" s="574" t="s">
        <v>9</v>
      </c>
      <c r="D11" s="574"/>
      <c r="E11" s="574"/>
    </row>
    <row r="12" spans="2:5" ht="15.75" customHeight="1">
      <c r="B12" s="574"/>
      <c r="C12" s="15" t="s">
        <v>12</v>
      </c>
      <c r="D12" s="14" t="s">
        <v>13</v>
      </c>
      <c r="E12" s="14" t="s">
        <v>14</v>
      </c>
    </row>
    <row r="13" spans="2:5" ht="15.75" customHeight="1">
      <c r="B13" s="550" t="s">
        <v>821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51" t="s">
        <v>822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21</v>
      </c>
      <c r="C15" s="29">
        <v>3000</v>
      </c>
      <c r="D15" s="29"/>
      <c r="E15" s="29"/>
    </row>
    <row r="16" spans="2:5" ht="27.75" customHeight="1">
      <c r="B16" s="552" t="s">
        <v>823</v>
      </c>
      <c r="C16" s="29">
        <v>-3000</v>
      </c>
      <c r="D16" s="29">
        <v>-3000</v>
      </c>
      <c r="E16" s="29"/>
    </row>
    <row r="17" spans="2:5" ht="27.75" customHeight="1">
      <c r="B17" s="25" t="s">
        <v>23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24</v>
      </c>
      <c r="C18" s="29"/>
      <c r="D18" s="29"/>
      <c r="E18" s="29"/>
    </row>
    <row r="19" spans="2:5" s="529" customFormat="1" ht="27.75" customHeight="1">
      <c r="B19" s="23" t="s">
        <v>823</v>
      </c>
      <c r="C19" s="29"/>
      <c r="D19" s="29"/>
      <c r="E19" s="553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4" sqref="B4:E4"/>
    </sheetView>
  </sheetViews>
  <sheetFormatPr defaultColWidth="6.625" defaultRowHeight="12.75"/>
  <cols>
    <col min="1" max="1" width="4.375" style="3" customWidth="1"/>
    <col min="2" max="2" width="61.375" style="3" customWidth="1"/>
    <col min="3" max="3" width="14.625" style="530" customWidth="1"/>
    <col min="4" max="4" width="11.375" style="530" customWidth="1"/>
    <col min="5" max="5" width="14.625" style="530" customWidth="1"/>
    <col min="6" max="16384" width="6.625" style="3" customWidth="1"/>
  </cols>
  <sheetData>
    <row r="1" spans="2:11" ht="12.75" customHeight="1">
      <c r="B1" s="564" t="s">
        <v>824</v>
      </c>
      <c r="C1" s="564"/>
      <c r="D1" s="564"/>
      <c r="E1" s="564"/>
      <c r="F1" s="10"/>
      <c r="G1" s="10"/>
      <c r="H1" s="10"/>
      <c r="I1" s="10"/>
      <c r="J1" s="10"/>
      <c r="K1" s="10"/>
    </row>
    <row r="2" spans="2:11" ht="12.75" customHeight="1">
      <c r="B2" s="562" t="s">
        <v>1</v>
      </c>
      <c r="C2" s="562"/>
      <c r="D2" s="562"/>
      <c r="E2" s="562"/>
      <c r="F2" s="8"/>
      <c r="G2" s="8"/>
      <c r="H2" s="8"/>
      <c r="I2" s="8"/>
      <c r="J2" s="8"/>
      <c r="K2" s="8"/>
    </row>
    <row r="3" spans="2:11" ht="12.75" customHeight="1">
      <c r="B3" s="562" t="s">
        <v>2</v>
      </c>
      <c r="C3" s="562"/>
      <c r="D3" s="562"/>
      <c r="E3" s="562"/>
      <c r="F3" s="8"/>
      <c r="G3" s="8"/>
      <c r="H3" s="8"/>
      <c r="I3" s="8"/>
      <c r="J3" s="8"/>
      <c r="K3" s="8"/>
    </row>
    <row r="4" spans="2:11" ht="12.75" customHeight="1">
      <c r="B4" s="563" t="s">
        <v>3</v>
      </c>
      <c r="C4" s="563"/>
      <c r="D4" s="563"/>
      <c r="E4" s="563"/>
      <c r="F4" s="9"/>
      <c r="G4" s="9"/>
      <c r="H4" s="9"/>
      <c r="I4" s="9"/>
      <c r="J4" s="9"/>
      <c r="K4" s="9"/>
    </row>
    <row r="5" spans="2:5" ht="12.75" customHeight="1">
      <c r="B5" s="519"/>
      <c r="C5" s="168"/>
      <c r="D5" s="168"/>
      <c r="E5" s="168"/>
    </row>
    <row r="6" spans="2:5" ht="12.75" customHeight="1">
      <c r="B6" s="519"/>
      <c r="C6" s="586" t="s">
        <v>825</v>
      </c>
      <c r="D6" s="586"/>
      <c r="E6" s="586"/>
    </row>
    <row r="7" spans="2:5" ht="12.75" customHeight="1">
      <c r="B7" s="567" t="s">
        <v>50</v>
      </c>
      <c r="C7" s="567"/>
      <c r="D7" s="567"/>
      <c r="E7" s="567"/>
    </row>
    <row r="8" spans="2:5" ht="12.75" customHeight="1">
      <c r="B8" s="567" t="s">
        <v>5</v>
      </c>
      <c r="C8" s="567"/>
      <c r="D8" s="567"/>
      <c r="E8" s="567"/>
    </row>
    <row r="9" spans="2:11" ht="12.75" customHeight="1">
      <c r="B9" s="567" t="s">
        <v>6</v>
      </c>
      <c r="C9" s="567"/>
      <c r="D9" s="567"/>
      <c r="E9" s="567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69" t="s">
        <v>826</v>
      </c>
      <c r="C11" s="569"/>
      <c r="D11" s="569"/>
      <c r="E11" s="569"/>
    </row>
    <row r="12" spans="2:5" ht="12.75" customHeight="1">
      <c r="B12" s="569" t="s">
        <v>793</v>
      </c>
      <c r="C12" s="569"/>
      <c r="D12" s="569"/>
      <c r="E12" s="569"/>
    </row>
    <row r="13" spans="2:5" ht="12.75" customHeight="1">
      <c r="B13" s="597"/>
      <c r="C13" s="597"/>
      <c r="D13" s="67"/>
      <c r="E13" s="6" t="s">
        <v>295</v>
      </c>
    </row>
    <row r="14" spans="2:5" ht="46.5" customHeight="1">
      <c r="B14" s="15" t="s">
        <v>296</v>
      </c>
      <c r="C14" s="554" t="s">
        <v>12</v>
      </c>
      <c r="D14" s="554" t="s">
        <v>13</v>
      </c>
      <c r="E14" s="554" t="s">
        <v>14</v>
      </c>
    </row>
    <row r="15" spans="2:5" ht="14.25" customHeight="1">
      <c r="B15" s="555" t="s">
        <v>794</v>
      </c>
      <c r="C15" s="29">
        <v>721.9</v>
      </c>
      <c r="D15" s="29"/>
      <c r="E15" s="29"/>
    </row>
    <row r="16" spans="2:5" ht="14.25" customHeight="1">
      <c r="B16" s="555" t="s">
        <v>795</v>
      </c>
      <c r="C16" s="29"/>
      <c r="D16" s="29"/>
      <c r="E16" s="29"/>
    </row>
    <row r="17" spans="2:5" ht="14.25" customHeight="1">
      <c r="B17" s="555" t="s">
        <v>796</v>
      </c>
      <c r="C17" s="29"/>
      <c r="D17" s="29"/>
      <c r="E17" s="29"/>
    </row>
    <row r="18" spans="2:5" ht="14.25" customHeight="1">
      <c r="B18" s="556" t="s">
        <v>797</v>
      </c>
      <c r="C18" s="29">
        <v>710.2</v>
      </c>
      <c r="D18" s="29"/>
      <c r="E18" s="29"/>
    </row>
    <row r="19" spans="2:5" ht="14.25" customHeight="1">
      <c r="B19" s="555" t="s">
        <v>798</v>
      </c>
      <c r="C19" s="29">
        <v>359.9</v>
      </c>
      <c r="D19" s="29"/>
      <c r="E19" s="29"/>
    </row>
    <row r="20" spans="2:5" ht="14.25" customHeight="1">
      <c r="B20" s="555" t="s">
        <v>799</v>
      </c>
      <c r="C20" s="29"/>
      <c r="D20" s="29"/>
      <c r="E20" s="29"/>
    </row>
    <row r="21" spans="2:5" ht="15.75" customHeight="1">
      <c r="B21" s="555" t="s">
        <v>800</v>
      </c>
      <c r="C21" s="29"/>
      <c r="D21" s="29"/>
      <c r="E21" s="29"/>
    </row>
    <row r="22" spans="2:5" ht="15.75" customHeight="1">
      <c r="B22" s="555" t="s">
        <v>827</v>
      </c>
      <c r="C22" s="29">
        <v>708</v>
      </c>
      <c r="D22" s="29"/>
      <c r="E22" s="29"/>
    </row>
    <row r="23" spans="2:5" s="529" customFormat="1" ht="12.75" customHeight="1">
      <c r="B23" s="557" t="s">
        <v>801</v>
      </c>
      <c r="C23" s="18">
        <f>C15+C16+C17+C18+C19+C20+C21+C22</f>
        <v>2500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85" zoomScaleNormal="85" zoomScalePageLayoutView="0" workbookViewId="0" topLeftCell="A1">
      <selection activeCell="B4" sqref="B4:E4"/>
    </sheetView>
  </sheetViews>
  <sheetFormatPr defaultColWidth="6.625" defaultRowHeight="12.75"/>
  <cols>
    <col min="1" max="1" width="4.375" style="3" customWidth="1"/>
    <col min="2" max="2" width="61.375" style="3" customWidth="1"/>
    <col min="3" max="3" width="14.625" style="558" customWidth="1"/>
    <col min="4" max="4" width="11.375" style="558" customWidth="1"/>
    <col min="5" max="5" width="14.625" style="558" customWidth="1"/>
    <col min="6" max="16384" width="6.625" style="3" customWidth="1"/>
  </cols>
  <sheetData>
    <row r="1" spans="2:5" ht="12.75" customHeight="1">
      <c r="B1" s="564" t="s">
        <v>828</v>
      </c>
      <c r="C1" s="564"/>
      <c r="D1" s="564"/>
      <c r="E1" s="564"/>
    </row>
    <row r="2" spans="2:5" ht="12.75" customHeight="1">
      <c r="B2" s="562" t="s">
        <v>1</v>
      </c>
      <c r="C2" s="562"/>
      <c r="D2" s="562"/>
      <c r="E2" s="562"/>
    </row>
    <row r="3" spans="2:5" ht="12.75" customHeight="1">
      <c r="B3" s="562" t="s">
        <v>2</v>
      </c>
      <c r="C3" s="562"/>
      <c r="D3" s="562"/>
      <c r="E3" s="562"/>
    </row>
    <row r="4" spans="2:5" ht="12.75" customHeight="1">
      <c r="B4" s="563" t="s">
        <v>3</v>
      </c>
      <c r="C4" s="563"/>
      <c r="D4" s="563"/>
      <c r="E4" s="563"/>
    </row>
    <row r="5" spans="2:5" ht="12.75" customHeight="1">
      <c r="B5" s="7"/>
      <c r="C5" s="7"/>
      <c r="D5" s="7"/>
      <c r="E5" s="7"/>
    </row>
    <row r="6" spans="2:5" ht="12.75" customHeight="1">
      <c r="B6" s="561" t="s">
        <v>829</v>
      </c>
      <c r="C6" s="561"/>
      <c r="D6" s="561"/>
      <c r="E6" s="561"/>
    </row>
    <row r="7" spans="2:5" ht="12.75" customHeight="1">
      <c r="B7" s="567" t="s">
        <v>50</v>
      </c>
      <c r="C7" s="567"/>
      <c r="D7" s="567"/>
      <c r="E7" s="567"/>
    </row>
    <row r="8" spans="2:5" ht="12.75" customHeight="1">
      <c r="B8" s="567" t="s">
        <v>5</v>
      </c>
      <c r="C8" s="567"/>
      <c r="D8" s="567"/>
      <c r="E8" s="567"/>
    </row>
    <row r="9" spans="2:8" ht="12.75" customHeight="1">
      <c r="B9" s="567" t="s">
        <v>6</v>
      </c>
      <c r="C9" s="567"/>
      <c r="D9" s="567"/>
      <c r="E9" s="567"/>
      <c r="F9" s="559"/>
      <c r="G9" s="559"/>
      <c r="H9" s="559"/>
    </row>
    <row r="10" spans="2:5" ht="12.75" customHeight="1">
      <c r="B10" s="39"/>
      <c r="C10" s="560"/>
      <c r="D10" s="560"/>
      <c r="E10" s="560"/>
    </row>
    <row r="11" spans="2:5" ht="12.75" customHeight="1">
      <c r="B11" s="605" t="s">
        <v>830</v>
      </c>
      <c r="C11" s="605"/>
      <c r="D11" s="605" t="s">
        <v>830</v>
      </c>
      <c r="E11" s="605"/>
    </row>
    <row r="12" spans="2:5" ht="12.75" customHeight="1">
      <c r="B12" s="569" t="s">
        <v>831</v>
      </c>
      <c r="C12" s="569"/>
      <c r="D12" s="569"/>
      <c r="E12" s="569"/>
    </row>
    <row r="13" spans="2:5" ht="12.75" customHeight="1">
      <c r="B13" s="597"/>
      <c r="C13" s="597"/>
      <c r="D13" s="560"/>
      <c r="E13" s="520" t="s">
        <v>295</v>
      </c>
    </row>
    <row r="14" spans="2:5" ht="46.5" customHeight="1">
      <c r="B14" s="15" t="s">
        <v>296</v>
      </c>
      <c r="C14" s="554" t="s">
        <v>12</v>
      </c>
      <c r="D14" s="554" t="s">
        <v>13</v>
      </c>
      <c r="E14" s="554" t="s">
        <v>14</v>
      </c>
    </row>
    <row r="15" spans="2:5" ht="14.25" customHeight="1">
      <c r="B15" s="555" t="s">
        <v>794</v>
      </c>
      <c r="C15" s="543">
        <v>128.4</v>
      </c>
      <c r="D15" s="543"/>
      <c r="E15" s="543"/>
    </row>
    <row r="16" spans="2:5" ht="14.25" customHeight="1">
      <c r="B16" s="555" t="s">
        <v>795</v>
      </c>
      <c r="C16" s="543"/>
      <c r="D16" s="543"/>
      <c r="E16" s="543"/>
    </row>
    <row r="17" spans="2:5" ht="14.25" customHeight="1">
      <c r="B17" s="555" t="s">
        <v>796</v>
      </c>
      <c r="C17" s="543">
        <v>674.3</v>
      </c>
      <c r="D17" s="543"/>
      <c r="E17" s="543"/>
    </row>
    <row r="18" spans="2:5" ht="14.25" customHeight="1">
      <c r="B18" s="556" t="s">
        <v>797</v>
      </c>
      <c r="C18" s="543">
        <v>479.4</v>
      </c>
      <c r="D18" s="543"/>
      <c r="E18" s="543"/>
    </row>
    <row r="19" spans="2:5" ht="14.25" customHeight="1">
      <c r="B19" s="555" t="s">
        <v>798</v>
      </c>
      <c r="C19" s="543"/>
      <c r="D19" s="543"/>
      <c r="E19" s="543"/>
    </row>
    <row r="20" spans="2:5" ht="14.25" customHeight="1">
      <c r="B20" s="555" t="s">
        <v>799</v>
      </c>
      <c r="C20" s="543">
        <v>211.9</v>
      </c>
      <c r="D20" s="543"/>
      <c r="E20" s="543"/>
    </row>
    <row r="21" spans="2:5" ht="15.75" customHeight="1">
      <c r="B21" s="555" t="s">
        <v>800</v>
      </c>
      <c r="C21" s="543">
        <v>980.9</v>
      </c>
      <c r="D21" s="543"/>
      <c r="E21" s="543"/>
    </row>
    <row r="22" spans="2:5" ht="15.75" customHeight="1">
      <c r="B22" s="555" t="s">
        <v>827</v>
      </c>
      <c r="C22" s="543">
        <v>725.1</v>
      </c>
      <c r="D22" s="543"/>
      <c r="E22" s="543"/>
    </row>
    <row r="23" spans="2:5" s="529" customFormat="1" ht="12.75" customHeight="1">
      <c r="B23" s="557" t="s">
        <v>801</v>
      </c>
      <c r="C23" s="18">
        <f>SUM(C15:C22)</f>
        <v>3200</v>
      </c>
      <c r="D23" s="24">
        <f>SUM(D15:D22)</f>
        <v>0</v>
      </c>
      <c r="E23" s="24">
        <f>SUM(E15:E22)</f>
        <v>0</v>
      </c>
    </row>
    <row r="25" spans="2:5" ht="12.75" customHeight="1">
      <c r="B25" s="605" t="s">
        <v>830</v>
      </c>
      <c r="C25" s="605"/>
      <c r="D25" s="605" t="s">
        <v>830</v>
      </c>
      <c r="E25" s="605"/>
    </row>
    <row r="26" spans="2:5" ht="12.75" customHeight="1">
      <c r="B26" s="569" t="s">
        <v>832</v>
      </c>
      <c r="C26" s="569"/>
      <c r="D26" s="569"/>
      <c r="E26" s="569"/>
    </row>
    <row r="27" spans="2:5" ht="12.75" customHeight="1">
      <c r="B27" s="597"/>
      <c r="C27" s="597"/>
      <c r="D27" s="560"/>
      <c r="E27" s="520" t="s">
        <v>295</v>
      </c>
    </row>
    <row r="28" spans="2:5" ht="12.75" customHeight="1">
      <c r="B28" s="15" t="s">
        <v>296</v>
      </c>
      <c r="C28" s="554" t="s">
        <v>12</v>
      </c>
      <c r="D28" s="554" t="s">
        <v>13</v>
      </c>
      <c r="E28" s="554" t="s">
        <v>14</v>
      </c>
    </row>
    <row r="29" spans="2:5" ht="12.75" customHeight="1">
      <c r="B29" s="555" t="s">
        <v>794</v>
      </c>
      <c r="C29" s="543"/>
      <c r="D29" s="543"/>
      <c r="E29" s="543"/>
    </row>
    <row r="30" spans="2:5" ht="12.75" customHeight="1">
      <c r="B30" s="555" t="s">
        <v>795</v>
      </c>
      <c r="C30" s="543">
        <v>9.6</v>
      </c>
      <c r="D30" s="543"/>
      <c r="E30" s="543"/>
    </row>
    <row r="31" spans="2:5" ht="12.75" customHeight="1">
      <c r="B31" s="555" t="s">
        <v>796</v>
      </c>
      <c r="C31" s="543"/>
      <c r="D31" s="543"/>
      <c r="E31" s="543"/>
    </row>
    <row r="32" spans="2:5" ht="12.75" customHeight="1">
      <c r="B32" s="556" t="s">
        <v>797</v>
      </c>
      <c r="C32" s="543"/>
      <c r="D32" s="543"/>
      <c r="E32" s="543"/>
    </row>
    <row r="33" spans="2:5" ht="12.75" customHeight="1">
      <c r="B33" s="555" t="s">
        <v>798</v>
      </c>
      <c r="C33" s="543"/>
      <c r="D33" s="543"/>
      <c r="E33" s="543"/>
    </row>
    <row r="34" spans="2:5" ht="12.75" customHeight="1">
      <c r="B34" s="555" t="s">
        <v>799</v>
      </c>
      <c r="C34" s="543"/>
      <c r="D34" s="543"/>
      <c r="E34" s="543"/>
    </row>
    <row r="35" spans="2:5" ht="12.75" customHeight="1">
      <c r="B35" s="555" t="s">
        <v>800</v>
      </c>
      <c r="C35" s="543"/>
      <c r="D35" s="543"/>
      <c r="E35" s="543"/>
    </row>
    <row r="36" spans="2:5" ht="12.75" customHeight="1">
      <c r="B36" s="555" t="s">
        <v>827</v>
      </c>
      <c r="C36" s="543">
        <v>40.4</v>
      </c>
      <c r="D36" s="543"/>
      <c r="E36" s="543"/>
    </row>
    <row r="37" spans="2:5" ht="12.75" customHeight="1">
      <c r="B37" s="557" t="s">
        <v>801</v>
      </c>
      <c r="C37" s="18">
        <f>SUM(C29:C36)</f>
        <v>50</v>
      </c>
      <c r="D37" s="24">
        <f>SUM(D29:D36)</f>
        <v>0</v>
      </c>
      <c r="E37" s="24">
        <f>SUM(E29:E36)</f>
        <v>0</v>
      </c>
    </row>
    <row r="38" spans="2:5" ht="12.75" customHeight="1">
      <c r="B38" s="519"/>
      <c r="C38" s="560"/>
      <c r="D38" s="560"/>
      <c r="E38" s="560"/>
    </row>
    <row r="39" spans="2:5" ht="12.75" customHeight="1">
      <c r="B39" s="605" t="s">
        <v>830</v>
      </c>
      <c r="C39" s="605"/>
      <c r="D39" s="605" t="s">
        <v>830</v>
      </c>
      <c r="E39" s="605"/>
    </row>
    <row r="40" spans="2:5" ht="15">
      <c r="B40" s="569" t="s">
        <v>833</v>
      </c>
      <c r="C40" s="569"/>
      <c r="D40" s="569"/>
      <c r="E40" s="569"/>
    </row>
    <row r="41" spans="2:5" ht="14.25">
      <c r="B41" s="597"/>
      <c r="C41" s="597"/>
      <c r="D41" s="560"/>
      <c r="E41" s="520" t="s">
        <v>295</v>
      </c>
    </row>
    <row r="42" spans="2:5" ht="15">
      <c r="B42" s="15" t="s">
        <v>296</v>
      </c>
      <c r="C42" s="554" t="s">
        <v>12</v>
      </c>
      <c r="D42" s="554" t="s">
        <v>13</v>
      </c>
      <c r="E42" s="554" t="s">
        <v>14</v>
      </c>
    </row>
    <row r="43" spans="2:5" ht="14.25">
      <c r="B43" s="555" t="s">
        <v>794</v>
      </c>
      <c r="C43" s="543">
        <v>160</v>
      </c>
      <c r="D43" s="543"/>
      <c r="E43" s="543"/>
    </row>
    <row r="44" spans="2:5" ht="14.25">
      <c r="B44" s="555" t="s">
        <v>795</v>
      </c>
      <c r="C44" s="543"/>
      <c r="D44" s="543"/>
      <c r="E44" s="543"/>
    </row>
    <row r="45" spans="2:5" ht="14.25">
      <c r="B45" s="555" t="s">
        <v>796</v>
      </c>
      <c r="C45" s="543">
        <v>100</v>
      </c>
      <c r="D45" s="543"/>
      <c r="E45" s="543"/>
    </row>
    <row r="46" spans="2:5" ht="14.25">
      <c r="B46" s="556" t="s">
        <v>797</v>
      </c>
      <c r="C46" s="543">
        <v>360</v>
      </c>
      <c r="D46" s="543"/>
      <c r="E46" s="543"/>
    </row>
    <row r="47" spans="2:5" ht="14.25">
      <c r="B47" s="555" t="s">
        <v>798</v>
      </c>
      <c r="C47" s="543">
        <v>160</v>
      </c>
      <c r="D47" s="543"/>
      <c r="E47" s="543"/>
    </row>
    <row r="48" spans="2:5" ht="14.25">
      <c r="B48" s="555" t="s">
        <v>799</v>
      </c>
      <c r="C48" s="543">
        <v>100</v>
      </c>
      <c r="D48" s="543"/>
      <c r="E48" s="543"/>
    </row>
    <row r="49" spans="2:5" ht="14.25">
      <c r="B49" s="555" t="s">
        <v>800</v>
      </c>
      <c r="C49" s="543"/>
      <c r="D49" s="543"/>
      <c r="E49" s="543"/>
    </row>
    <row r="50" spans="2:5" ht="14.25">
      <c r="B50" s="555" t="s">
        <v>827</v>
      </c>
      <c r="C50" s="543">
        <v>520</v>
      </c>
      <c r="D50" s="543"/>
      <c r="E50" s="543"/>
    </row>
    <row r="51" spans="2:5" ht="15">
      <c r="B51" s="557" t="s">
        <v>801</v>
      </c>
      <c r="C51" s="18">
        <f>SUM(C43:C50)</f>
        <v>1400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375" defaultRowHeight="12.75"/>
  <cols>
    <col min="1" max="1" width="8.375" style="32" customWidth="1"/>
    <col min="2" max="2" width="24.375" style="33" customWidth="1"/>
    <col min="3" max="3" width="58.875" style="34" customWidth="1"/>
    <col min="4" max="4" width="15.875" style="33" customWidth="1"/>
    <col min="5" max="64" width="8.37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71" t="s">
        <v>49</v>
      </c>
      <c r="D2" s="571"/>
      <c r="E2" s="571"/>
    </row>
    <row r="3" spans="1:64" ht="12.75" customHeight="1">
      <c r="A3"/>
      <c r="B3" s="567" t="s">
        <v>50</v>
      </c>
      <c r="C3" s="567"/>
      <c r="D3" s="567"/>
      <c r="E3" s="567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67" t="s">
        <v>5</v>
      </c>
      <c r="C4" s="567"/>
      <c r="D4" s="567"/>
      <c r="E4" s="567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72" t="s">
        <v>51</v>
      </c>
      <c r="C5" s="572"/>
      <c r="D5" s="572"/>
      <c r="E5" s="57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69" t="s">
        <v>52</v>
      </c>
      <c r="C7" s="569"/>
      <c r="D7" s="569"/>
    </row>
    <row r="8" spans="1:4" ht="12.75" customHeight="1">
      <c r="A8" s="35"/>
      <c r="B8" s="569" t="s">
        <v>53</v>
      </c>
      <c r="C8" s="569"/>
      <c r="D8" s="569"/>
    </row>
    <row r="9" spans="1:4" ht="12.75" customHeight="1">
      <c r="A9" s="35"/>
      <c r="B9" s="569" t="s">
        <v>54</v>
      </c>
      <c r="C9" s="569"/>
      <c r="D9" s="569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55</v>
      </c>
      <c r="C11" s="43" t="s">
        <v>56</v>
      </c>
      <c r="D11" s="42" t="s">
        <v>57</v>
      </c>
    </row>
    <row r="12" spans="1:4" ht="40.5" customHeight="1">
      <c r="A12" s="35"/>
      <c r="B12" s="13" t="s">
        <v>58</v>
      </c>
      <c r="C12" s="23" t="s">
        <v>59</v>
      </c>
      <c r="D12" s="42"/>
    </row>
    <row r="13" spans="1:4" ht="54" customHeight="1">
      <c r="A13" s="35"/>
      <c r="B13" s="42" t="s">
        <v>60</v>
      </c>
      <c r="C13" s="44" t="s">
        <v>61</v>
      </c>
      <c r="D13" s="42">
        <v>100</v>
      </c>
    </row>
    <row r="14" spans="1:4" ht="27.75" customHeight="1">
      <c r="A14" s="35"/>
      <c r="B14" s="42" t="s">
        <v>62</v>
      </c>
      <c r="C14" s="23" t="s">
        <v>63</v>
      </c>
      <c r="D14" s="42">
        <v>100</v>
      </c>
    </row>
    <row r="15" spans="1:4" ht="27.75" customHeight="1">
      <c r="A15" s="35"/>
      <c r="B15" s="42" t="s">
        <v>64</v>
      </c>
      <c r="C15" s="23" t="s">
        <v>65</v>
      </c>
      <c r="D15" s="42"/>
    </row>
    <row r="16" spans="1:4" ht="40.5" customHeight="1">
      <c r="A16" s="35"/>
      <c r="B16" s="42" t="s">
        <v>66</v>
      </c>
      <c r="C16" s="23" t="s">
        <v>67</v>
      </c>
      <c r="D16" s="42">
        <v>100</v>
      </c>
    </row>
    <row r="17" spans="1:4" ht="27.75" customHeight="1">
      <c r="A17" s="35"/>
      <c r="B17" s="42" t="s">
        <v>68</v>
      </c>
      <c r="C17" s="23" t="s">
        <v>69</v>
      </c>
      <c r="D17" s="42">
        <v>100</v>
      </c>
    </row>
    <row r="18" spans="1:4" ht="21.75" customHeight="1">
      <c r="A18" s="35"/>
      <c r="B18" s="42" t="s">
        <v>70</v>
      </c>
      <c r="C18" s="23" t="s">
        <v>71</v>
      </c>
      <c r="D18" s="42"/>
    </row>
    <row r="19" spans="1:4" ht="66.75" customHeight="1">
      <c r="A19" s="35"/>
      <c r="B19" s="42" t="s">
        <v>72</v>
      </c>
      <c r="C19" s="23" t="s">
        <v>73</v>
      </c>
      <c r="D19" s="42">
        <v>100</v>
      </c>
    </row>
    <row r="20" spans="1:4" ht="54" customHeight="1">
      <c r="A20" s="35"/>
      <c r="B20" s="42" t="s">
        <v>74</v>
      </c>
      <c r="C20" s="23" t="s">
        <v>75</v>
      </c>
      <c r="D20" s="42">
        <v>100</v>
      </c>
    </row>
    <row r="21" spans="1:4" ht="23.25" customHeight="1">
      <c r="A21" s="35"/>
      <c r="B21" s="42" t="s">
        <v>76</v>
      </c>
      <c r="C21" s="23" t="s">
        <v>77</v>
      </c>
      <c r="D21" s="42"/>
    </row>
    <row r="22" spans="1:4" ht="27.75" customHeight="1">
      <c r="A22" s="35"/>
      <c r="B22" s="42" t="s">
        <v>78</v>
      </c>
      <c r="C22" s="23" t="s">
        <v>79</v>
      </c>
      <c r="D22" s="42">
        <v>100</v>
      </c>
    </row>
    <row r="23" spans="1:4" ht="26.25" customHeight="1">
      <c r="A23" s="35"/>
      <c r="B23" s="42" t="s">
        <v>80</v>
      </c>
      <c r="C23" s="23" t="s">
        <v>81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375" defaultRowHeight="12.75"/>
  <cols>
    <col min="1" max="1" width="26.375" style="47" customWidth="1"/>
    <col min="2" max="2" width="81.875" style="48" customWidth="1"/>
    <col min="3" max="3" width="8.875" style="47" customWidth="1"/>
    <col min="4" max="4" width="10.375" style="47" customWidth="1"/>
    <col min="5" max="5" width="8.625" style="47" customWidth="1"/>
    <col min="6" max="6" width="9.375" style="47" customWidth="1"/>
    <col min="7" max="7" width="8.37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61" t="s">
        <v>82</v>
      </c>
      <c r="C2" s="561"/>
      <c r="D2" s="561"/>
      <c r="E2" s="561"/>
      <c r="F2" s="561"/>
      <c r="G2" s="561"/>
    </row>
    <row r="3" spans="1:7" ht="12.75" customHeight="1">
      <c r="A3" s="573" t="s">
        <v>50</v>
      </c>
      <c r="B3" s="573"/>
      <c r="C3" s="573"/>
      <c r="D3" s="573"/>
      <c r="E3" s="573"/>
      <c r="F3" s="573"/>
      <c r="G3" s="573"/>
    </row>
    <row r="4" spans="1:7" ht="12.75" customHeight="1">
      <c r="A4" s="573" t="s">
        <v>5</v>
      </c>
      <c r="B4" s="573"/>
      <c r="C4" s="573"/>
      <c r="D4" s="573"/>
      <c r="E4" s="573"/>
      <c r="F4" s="573"/>
      <c r="G4" s="573"/>
    </row>
    <row r="5" spans="1:7" ht="14.25" customHeight="1">
      <c r="A5" s="573" t="s">
        <v>83</v>
      </c>
      <c r="B5" s="573"/>
      <c r="C5" s="573"/>
      <c r="D5" s="573"/>
      <c r="E5" s="573"/>
      <c r="F5" s="573"/>
      <c r="G5" s="573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69" t="s">
        <v>84</v>
      </c>
      <c r="B7" s="569"/>
      <c r="C7" s="569"/>
      <c r="D7" s="569"/>
      <c r="E7" s="569"/>
      <c r="F7" s="569"/>
      <c r="G7" s="569"/>
    </row>
    <row r="8" spans="1:7" ht="12.75" customHeight="1">
      <c r="A8" s="569" t="s">
        <v>85</v>
      </c>
      <c r="B8" s="569"/>
      <c r="C8" s="569"/>
      <c r="D8" s="569"/>
      <c r="E8" s="569"/>
      <c r="F8" s="569"/>
      <c r="G8" s="569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74" t="s">
        <v>86</v>
      </c>
      <c r="B10" s="575" t="s">
        <v>56</v>
      </c>
      <c r="C10" s="574" t="s">
        <v>87</v>
      </c>
      <c r="D10" s="574"/>
      <c r="E10" s="574"/>
      <c r="F10" s="574"/>
      <c r="G10" s="574"/>
    </row>
    <row r="11" spans="1:7" ht="27.75" customHeight="1">
      <c r="A11" s="574"/>
      <c r="B11" s="575"/>
      <c r="C11" s="574" t="s">
        <v>88</v>
      </c>
      <c r="D11" s="576" t="s">
        <v>89</v>
      </c>
      <c r="E11" s="576"/>
      <c r="F11" s="576" t="s">
        <v>90</v>
      </c>
      <c r="G11" s="576"/>
    </row>
    <row r="12" spans="1:7" ht="54" customHeight="1">
      <c r="A12" s="574"/>
      <c r="B12" s="575"/>
      <c r="C12" s="574"/>
      <c r="D12" s="42" t="s">
        <v>91</v>
      </c>
      <c r="E12" s="42" t="s">
        <v>92</v>
      </c>
      <c r="F12" s="42" t="s">
        <v>91</v>
      </c>
      <c r="G12" s="42" t="s">
        <v>92</v>
      </c>
    </row>
    <row r="13" spans="1:7" ht="54" customHeight="1">
      <c r="A13" s="42" t="s">
        <v>93</v>
      </c>
      <c r="B13" s="23" t="s">
        <v>94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95</v>
      </c>
      <c r="B14" s="23" t="s">
        <v>94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96</v>
      </c>
      <c r="B15" s="50" t="s">
        <v>97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98</v>
      </c>
      <c r="B16" s="52" t="s">
        <v>99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100</v>
      </c>
      <c r="B17" s="52" t="s">
        <v>101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102</v>
      </c>
      <c r="B18" s="23" t="s">
        <v>103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104</v>
      </c>
      <c r="B19" s="44" t="s">
        <v>105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106</v>
      </c>
      <c r="B20" s="23" t="s">
        <v>107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108</v>
      </c>
      <c r="B21" s="23" t="s">
        <v>109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110</v>
      </c>
      <c r="B22" s="23" t="s">
        <v>111</v>
      </c>
      <c r="C22" s="42">
        <f>D22+F22</f>
        <v>100</v>
      </c>
      <c r="D22" s="576">
        <v>100</v>
      </c>
      <c r="E22" s="576"/>
      <c r="F22" s="576"/>
      <c r="G22" s="576"/>
    </row>
    <row r="23" spans="1:7" ht="17.25" customHeight="1">
      <c r="A23" s="22" t="s">
        <v>112</v>
      </c>
      <c r="B23" s="23" t="s">
        <v>113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114</v>
      </c>
      <c r="B24" s="57" t="s">
        <v>115</v>
      </c>
      <c r="C24" s="42">
        <f>D24+F24</f>
        <v>100</v>
      </c>
      <c r="D24" s="576">
        <v>100</v>
      </c>
      <c r="E24" s="576"/>
      <c r="F24" s="42"/>
      <c r="G24" s="42"/>
    </row>
    <row r="25" spans="1:7" ht="39.75" customHeight="1">
      <c r="A25" s="22" t="s">
        <v>116</v>
      </c>
      <c r="B25" s="23" t="s">
        <v>117</v>
      </c>
      <c r="C25" s="42">
        <v>100</v>
      </c>
      <c r="D25" s="577"/>
      <c r="E25" s="577"/>
      <c r="F25" s="577">
        <v>100</v>
      </c>
      <c r="G25" s="577"/>
    </row>
    <row r="26" spans="1:7" ht="27.75" customHeight="1">
      <c r="A26" s="22" t="s">
        <v>118</v>
      </c>
      <c r="B26" s="23" t="s">
        <v>119</v>
      </c>
      <c r="C26" s="42">
        <v>100</v>
      </c>
      <c r="D26" s="577"/>
      <c r="E26" s="577"/>
      <c r="F26" s="577">
        <v>100</v>
      </c>
      <c r="G26" s="577"/>
    </row>
    <row r="27" spans="1:7" ht="27.75" customHeight="1">
      <c r="A27" s="22" t="s">
        <v>120</v>
      </c>
      <c r="B27" s="23" t="s">
        <v>121</v>
      </c>
      <c r="C27" s="42">
        <v>100</v>
      </c>
      <c r="D27" s="577"/>
      <c r="E27" s="577"/>
      <c r="F27" s="577">
        <v>100</v>
      </c>
      <c r="G27" s="577"/>
    </row>
    <row r="28" spans="1:7" ht="27.75" customHeight="1">
      <c r="A28" s="22" t="s">
        <v>122</v>
      </c>
      <c r="B28" s="23" t="s">
        <v>123</v>
      </c>
      <c r="C28" s="42">
        <v>100</v>
      </c>
      <c r="D28" s="577"/>
      <c r="E28" s="577"/>
      <c r="F28" s="577">
        <v>100</v>
      </c>
      <c r="G28" s="577"/>
    </row>
    <row r="29" spans="1:7" ht="27.75" customHeight="1">
      <c r="A29" s="22" t="s">
        <v>124</v>
      </c>
      <c r="B29" s="23" t="s">
        <v>125</v>
      </c>
      <c r="C29" s="42">
        <v>100</v>
      </c>
      <c r="D29" s="577"/>
      <c r="E29" s="577"/>
      <c r="F29" s="577">
        <v>100</v>
      </c>
      <c r="G29" s="577"/>
    </row>
    <row r="30" spans="1:7" ht="27.75" customHeight="1">
      <c r="A30" s="22" t="s">
        <v>126</v>
      </c>
      <c r="B30" s="23" t="s">
        <v>127</v>
      </c>
      <c r="C30" s="42">
        <v>100</v>
      </c>
      <c r="D30" s="577"/>
      <c r="E30" s="577"/>
      <c r="F30" s="577">
        <v>100</v>
      </c>
      <c r="G30" s="577"/>
    </row>
    <row r="31" spans="1:7" ht="40.5" customHeight="1">
      <c r="A31" s="22" t="s">
        <v>128</v>
      </c>
      <c r="B31" s="23" t="s">
        <v>129</v>
      </c>
      <c r="C31" s="42">
        <v>100</v>
      </c>
      <c r="D31" s="577">
        <v>100</v>
      </c>
      <c r="E31" s="577"/>
      <c r="F31" s="577"/>
      <c r="G31" s="577"/>
    </row>
    <row r="32" spans="1:7" ht="54" customHeight="1">
      <c r="A32" s="22" t="s">
        <v>130</v>
      </c>
      <c r="B32" s="23" t="s">
        <v>131</v>
      </c>
      <c r="C32" s="42">
        <v>100</v>
      </c>
      <c r="D32" s="577"/>
      <c r="E32" s="577"/>
      <c r="F32" s="577">
        <v>100</v>
      </c>
      <c r="G32" s="577"/>
    </row>
    <row r="33" spans="1:7" ht="40.5" customHeight="1">
      <c r="A33" s="22" t="s">
        <v>132</v>
      </c>
      <c r="B33" s="23" t="s">
        <v>133</v>
      </c>
      <c r="C33" s="42">
        <v>100</v>
      </c>
      <c r="D33" s="577">
        <v>100</v>
      </c>
      <c r="E33" s="577"/>
      <c r="F33" s="577"/>
      <c r="G33" s="577"/>
    </row>
    <row r="34" spans="1:7" ht="66.75" customHeight="1">
      <c r="A34" s="22" t="s">
        <v>134</v>
      </c>
      <c r="B34" s="23" t="s">
        <v>135</v>
      </c>
      <c r="C34" s="42">
        <v>100</v>
      </c>
      <c r="D34" s="577">
        <v>100</v>
      </c>
      <c r="E34" s="577"/>
      <c r="F34" s="577"/>
      <c r="G34" s="577"/>
    </row>
    <row r="35" spans="1:7" ht="54" customHeight="1">
      <c r="A35" s="42" t="s">
        <v>136</v>
      </c>
      <c r="B35" s="23" t="s">
        <v>137</v>
      </c>
      <c r="C35" s="42">
        <v>100</v>
      </c>
      <c r="D35" s="577">
        <v>50</v>
      </c>
      <c r="E35" s="577"/>
      <c r="F35" s="577">
        <v>50</v>
      </c>
      <c r="G35" s="577"/>
    </row>
    <row r="36" spans="1:7" ht="54" customHeight="1">
      <c r="A36" s="22" t="s">
        <v>138</v>
      </c>
      <c r="B36" s="23" t="s">
        <v>139</v>
      </c>
      <c r="C36" s="42">
        <v>100</v>
      </c>
      <c r="D36" s="577"/>
      <c r="E36" s="577"/>
      <c r="F36" s="577">
        <v>100</v>
      </c>
      <c r="G36" s="577"/>
    </row>
    <row r="37" spans="1:7" ht="54" customHeight="1">
      <c r="A37" s="42" t="s">
        <v>140</v>
      </c>
      <c r="B37" s="23" t="s">
        <v>141</v>
      </c>
      <c r="C37" s="42">
        <v>100</v>
      </c>
      <c r="D37" s="577"/>
      <c r="E37" s="577"/>
      <c r="F37" s="577">
        <v>100</v>
      </c>
      <c r="G37" s="577"/>
    </row>
    <row r="38" spans="1:7" ht="40.5" customHeight="1">
      <c r="A38" s="22" t="s">
        <v>142</v>
      </c>
      <c r="B38" s="23" t="s">
        <v>143</v>
      </c>
      <c r="C38" s="42">
        <v>100</v>
      </c>
      <c r="D38" s="577">
        <v>100</v>
      </c>
      <c r="E38" s="577"/>
      <c r="F38" s="577"/>
      <c r="G38" s="577"/>
    </row>
    <row r="39" spans="1:7" ht="40.5" customHeight="1">
      <c r="A39" s="22" t="s">
        <v>144</v>
      </c>
      <c r="B39" s="23" t="s">
        <v>145</v>
      </c>
      <c r="C39" s="42">
        <v>100</v>
      </c>
      <c r="D39" s="577"/>
      <c r="E39" s="577"/>
      <c r="F39" s="577">
        <v>100</v>
      </c>
      <c r="G39" s="577"/>
    </row>
    <row r="40" spans="1:7" ht="40.5" customHeight="1">
      <c r="A40" s="42" t="s">
        <v>146</v>
      </c>
      <c r="B40" s="23" t="s">
        <v>147</v>
      </c>
      <c r="C40" s="42">
        <v>100</v>
      </c>
      <c r="D40" s="577"/>
      <c r="E40" s="577"/>
      <c r="F40" s="577">
        <v>100</v>
      </c>
      <c r="G40" s="577"/>
    </row>
    <row r="41" spans="1:7" ht="40.5" customHeight="1">
      <c r="A41" s="22" t="s">
        <v>148</v>
      </c>
      <c r="B41" s="23" t="s">
        <v>149</v>
      </c>
      <c r="C41" s="42">
        <v>100</v>
      </c>
      <c r="D41" s="577">
        <v>100</v>
      </c>
      <c r="E41" s="577"/>
      <c r="F41" s="577"/>
      <c r="G41" s="577"/>
    </row>
    <row r="42" spans="1:7" ht="12.75" customHeight="1">
      <c r="A42" s="22" t="s">
        <v>150</v>
      </c>
      <c r="B42" s="23" t="s">
        <v>151</v>
      </c>
      <c r="C42" s="42">
        <v>100</v>
      </c>
      <c r="D42" s="577">
        <v>100</v>
      </c>
      <c r="E42" s="577"/>
      <c r="F42" s="577"/>
      <c r="G42" s="577"/>
    </row>
    <row r="43" spans="1:7" ht="15.75" customHeight="1">
      <c r="A43" s="4" t="s">
        <v>152</v>
      </c>
      <c r="B43" s="12" t="s">
        <v>69</v>
      </c>
      <c r="C43" s="42">
        <v>100</v>
      </c>
      <c r="D43" s="577">
        <v>100</v>
      </c>
      <c r="E43" s="577"/>
      <c r="F43" s="13"/>
      <c r="G43" s="13"/>
    </row>
    <row r="44" spans="1:7" ht="66.75" customHeight="1">
      <c r="A44" s="22" t="s">
        <v>153</v>
      </c>
      <c r="B44" s="23" t="s">
        <v>154</v>
      </c>
      <c r="C44" s="42">
        <v>100</v>
      </c>
      <c r="D44" s="577">
        <v>100</v>
      </c>
      <c r="E44" s="577"/>
      <c r="F44" s="577"/>
      <c r="G44" s="577"/>
    </row>
    <row r="45" spans="1:7" ht="40.5" customHeight="1">
      <c r="A45" s="22" t="s">
        <v>155</v>
      </c>
      <c r="B45" s="23" t="s">
        <v>156</v>
      </c>
      <c r="C45" s="42">
        <v>100</v>
      </c>
      <c r="D45" s="577">
        <v>100</v>
      </c>
      <c r="E45" s="577"/>
      <c r="F45" s="577"/>
      <c r="G45" s="577"/>
    </row>
    <row r="46" spans="1:7" ht="27.75" customHeight="1">
      <c r="A46" s="42" t="s">
        <v>157</v>
      </c>
      <c r="B46" s="23" t="s">
        <v>158</v>
      </c>
      <c r="C46" s="42">
        <v>100</v>
      </c>
      <c r="D46" s="577">
        <v>50</v>
      </c>
      <c r="E46" s="577"/>
      <c r="F46" s="577">
        <v>50</v>
      </c>
      <c r="G46" s="577"/>
    </row>
    <row r="47" spans="1:7" ht="54" customHeight="1">
      <c r="A47" s="58" t="s">
        <v>159</v>
      </c>
      <c r="B47" s="59" t="s">
        <v>160</v>
      </c>
      <c r="C47" s="42">
        <v>100</v>
      </c>
      <c r="D47" s="577">
        <v>100</v>
      </c>
      <c r="E47" s="577"/>
      <c r="F47" s="577"/>
      <c r="G47" s="577"/>
    </row>
    <row r="48" spans="1:7" ht="54" customHeight="1">
      <c r="A48" s="60" t="s">
        <v>161</v>
      </c>
      <c r="B48" s="61" t="s">
        <v>162</v>
      </c>
      <c r="C48" s="42">
        <v>100</v>
      </c>
      <c r="D48" s="577">
        <v>100</v>
      </c>
      <c r="E48" s="577"/>
      <c r="F48" s="577"/>
      <c r="G48" s="577"/>
    </row>
    <row r="49" spans="1:7" ht="54" customHeight="1">
      <c r="A49" s="60" t="s">
        <v>163</v>
      </c>
      <c r="B49" s="61" t="s">
        <v>164</v>
      </c>
      <c r="C49" s="42">
        <v>100</v>
      </c>
      <c r="D49" s="577">
        <v>100</v>
      </c>
      <c r="E49" s="577"/>
      <c r="F49" s="577"/>
      <c r="G49" s="577"/>
    </row>
    <row r="50" spans="1:7" ht="54" customHeight="1">
      <c r="A50" s="60" t="s">
        <v>165</v>
      </c>
      <c r="B50" s="61" t="s">
        <v>166</v>
      </c>
      <c r="C50" s="42">
        <v>100</v>
      </c>
      <c r="D50" s="577">
        <v>100</v>
      </c>
      <c r="E50" s="577"/>
      <c r="F50" s="577"/>
      <c r="G50" s="577"/>
    </row>
    <row r="51" spans="1:7" ht="40.5" customHeight="1">
      <c r="A51" s="60" t="s">
        <v>167</v>
      </c>
      <c r="B51" s="61" t="s">
        <v>168</v>
      </c>
      <c r="C51" s="42">
        <v>100</v>
      </c>
      <c r="D51" s="577">
        <v>100</v>
      </c>
      <c r="E51" s="577"/>
      <c r="F51" s="577"/>
      <c r="G51" s="577"/>
    </row>
    <row r="52" spans="1:7" ht="91.5" customHeight="1">
      <c r="A52" s="60" t="s">
        <v>169</v>
      </c>
      <c r="B52" s="61" t="s">
        <v>170</v>
      </c>
      <c r="C52" s="42">
        <v>100</v>
      </c>
      <c r="D52" s="577">
        <v>100</v>
      </c>
      <c r="E52" s="577"/>
      <c r="F52" s="577"/>
      <c r="G52" s="577"/>
    </row>
    <row r="53" spans="1:7" ht="54" customHeight="1">
      <c r="A53" s="60" t="s">
        <v>171</v>
      </c>
      <c r="B53" s="61" t="s">
        <v>172</v>
      </c>
      <c r="C53" s="42">
        <v>100</v>
      </c>
      <c r="D53" s="577">
        <v>100</v>
      </c>
      <c r="E53" s="577"/>
      <c r="F53" s="13"/>
      <c r="G53" s="13"/>
    </row>
    <row r="54" spans="1:7" ht="66" customHeight="1">
      <c r="A54" s="60" t="s">
        <v>173</v>
      </c>
      <c r="B54" s="61" t="s">
        <v>174</v>
      </c>
      <c r="C54" s="42">
        <v>100</v>
      </c>
      <c r="D54" s="577">
        <v>100</v>
      </c>
      <c r="E54" s="577"/>
      <c r="F54" s="13"/>
      <c r="G54" s="13"/>
    </row>
    <row r="55" spans="1:7" ht="20.25" customHeight="1">
      <c r="A55" s="42" t="s">
        <v>175</v>
      </c>
      <c r="B55" s="23" t="s">
        <v>79</v>
      </c>
      <c r="C55" s="42">
        <v>100</v>
      </c>
      <c r="D55" s="577">
        <v>100</v>
      </c>
      <c r="E55" s="577"/>
      <c r="F55" s="577"/>
      <c r="G55" s="577"/>
    </row>
    <row r="56" spans="1:7" ht="24.75" customHeight="1">
      <c r="A56" s="42" t="s">
        <v>80</v>
      </c>
      <c r="B56" s="23" t="s">
        <v>81</v>
      </c>
      <c r="C56" s="42">
        <v>100</v>
      </c>
      <c r="D56" s="577">
        <v>100</v>
      </c>
      <c r="E56" s="577"/>
      <c r="F56" s="577"/>
      <c r="G56" s="577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78" t="s">
        <v>176</v>
      </c>
      <c r="B59" s="578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09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27.375" style="65" customWidth="1"/>
    <col min="2" max="2" width="87.375" style="39" customWidth="1"/>
    <col min="3" max="3" width="14.375" style="66" customWidth="1"/>
    <col min="4" max="4" width="14.375" style="67" customWidth="1"/>
    <col min="5" max="5" width="15.375" style="67" customWidth="1"/>
    <col min="6" max="6" width="7.375" style="65" customWidth="1"/>
    <col min="7" max="7" width="16.375" style="65" customWidth="1"/>
    <col min="8" max="9" width="10.375" style="65" customWidth="1"/>
    <col min="10" max="10" width="8.375" style="65" customWidth="1"/>
    <col min="11" max="16384" width="7.375" style="65" customWidth="1"/>
  </cols>
  <sheetData>
    <row r="1" spans="1:5" ht="12.75" customHeight="1">
      <c r="A1" s="68"/>
      <c r="B1" s="5"/>
      <c r="C1" s="6"/>
      <c r="D1" s="561" t="s">
        <v>177</v>
      </c>
      <c r="E1" s="561"/>
    </row>
    <row r="2" spans="1:5" ht="12.75" customHeight="1">
      <c r="A2" s="68"/>
      <c r="B2" s="562" t="s">
        <v>1</v>
      </c>
      <c r="C2" s="562"/>
      <c r="D2" s="562"/>
      <c r="E2" s="562"/>
    </row>
    <row r="3" spans="1:5" ht="12.75" customHeight="1">
      <c r="A3" s="68"/>
      <c r="B3" s="562" t="s">
        <v>2</v>
      </c>
      <c r="C3" s="562"/>
      <c r="D3" s="562"/>
      <c r="E3" s="562"/>
    </row>
    <row r="4" spans="1:5" ht="12.75" customHeight="1">
      <c r="A4" s="68"/>
      <c r="B4" s="563" t="s">
        <v>3</v>
      </c>
      <c r="C4" s="563"/>
      <c r="D4" s="563"/>
      <c r="E4" s="563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61" t="s">
        <v>178</v>
      </c>
      <c r="E6" s="561"/>
    </row>
    <row r="7" spans="1:5" ht="12.75" customHeight="1">
      <c r="A7" s="68"/>
      <c r="B7" s="562" t="s">
        <v>1</v>
      </c>
      <c r="C7" s="562"/>
      <c r="D7" s="562"/>
      <c r="E7" s="562"/>
    </row>
    <row r="8" spans="1:5" ht="12.75" customHeight="1">
      <c r="A8" s="68"/>
      <c r="B8" s="562" t="s">
        <v>2</v>
      </c>
      <c r="C8" s="562"/>
      <c r="D8" s="562"/>
      <c r="E8" s="562"/>
    </row>
    <row r="9" spans="1:5" ht="12.75" customHeight="1">
      <c r="A9" s="68"/>
      <c r="B9" s="567" t="s">
        <v>6</v>
      </c>
      <c r="C9" s="567"/>
      <c r="D9" s="567"/>
      <c r="E9" s="567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79" t="s">
        <v>179</v>
      </c>
      <c r="B12" s="579"/>
      <c r="C12" s="579"/>
      <c r="D12" s="579"/>
      <c r="E12" s="579"/>
    </row>
    <row r="13" spans="1:4" ht="14.25" customHeight="1">
      <c r="A13" s="72"/>
      <c r="B13" s="73"/>
      <c r="C13" s="11"/>
      <c r="D13" s="11"/>
    </row>
    <row r="14" spans="1:5" ht="17.25" customHeight="1">
      <c r="A14" s="580" t="s">
        <v>10</v>
      </c>
      <c r="B14" s="581" t="s">
        <v>11</v>
      </c>
      <c r="C14" s="75"/>
      <c r="D14" s="582" t="s">
        <v>9</v>
      </c>
      <c r="E14" s="582"/>
    </row>
    <row r="15" spans="1:5" s="77" customFormat="1" ht="21.75" customHeight="1">
      <c r="A15" s="580"/>
      <c r="B15" s="581"/>
      <c r="C15" s="75" t="s">
        <v>12</v>
      </c>
      <c r="D15" s="75" t="s">
        <v>13</v>
      </c>
      <c r="E15" s="75" t="s">
        <v>14</v>
      </c>
    </row>
    <row r="16" spans="1:10" s="77" customFormat="1" ht="15.75" customHeight="1">
      <c r="A16" s="74"/>
      <c r="B16" s="75" t="s">
        <v>180</v>
      </c>
      <c r="C16" s="78">
        <f>C17+C34</f>
        <v>385578.60000000003</v>
      </c>
      <c r="D16" s="78">
        <f>D17+D34</f>
        <v>287901.3</v>
      </c>
      <c r="E16" s="78">
        <f>E17+E34</f>
        <v>249480.8</v>
      </c>
      <c r="G16" s="79"/>
      <c r="H16" s="80"/>
      <c r="I16" s="80"/>
      <c r="J16" s="80"/>
    </row>
    <row r="17" spans="1:7" s="77" customFormat="1" ht="15.75" customHeight="1">
      <c r="A17" s="74" t="s">
        <v>181</v>
      </c>
      <c r="B17" s="81" t="s">
        <v>182</v>
      </c>
      <c r="C17" s="78">
        <f>C18+C26</f>
        <v>159853.30000000002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183</v>
      </c>
      <c r="C18" s="78">
        <f>C19+C20+C21+C22+C24+C25+C23</f>
        <v>87402.80000000002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184</v>
      </c>
      <c r="B19" s="84" t="s">
        <v>185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186</v>
      </c>
      <c r="B20" s="89" t="s">
        <v>187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188</v>
      </c>
      <c r="B21" s="89" t="s">
        <v>111</v>
      </c>
      <c r="C21" s="85"/>
      <c r="D21" s="86"/>
      <c r="E21" s="86"/>
      <c r="H21" s="92"/>
      <c r="I21" s="92"/>
    </row>
    <row r="22" spans="1:9" ht="18" customHeight="1">
      <c r="A22" s="83" t="s">
        <v>112</v>
      </c>
      <c r="B22" s="93" t="s">
        <v>113</v>
      </c>
      <c r="C22" s="85">
        <v>1004.6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189</v>
      </c>
      <c r="B23" s="93" t="s">
        <v>190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114</v>
      </c>
      <c r="B24" s="84" t="s">
        <v>191</v>
      </c>
      <c r="C24" s="85">
        <v>856.1</v>
      </c>
      <c r="D24" s="86">
        <v>850</v>
      </c>
      <c r="E24" s="86">
        <v>850</v>
      </c>
      <c r="H24" s="92"/>
    </row>
    <row r="25" spans="1:10" ht="27.75" customHeight="1">
      <c r="A25" s="83" t="s">
        <v>192</v>
      </c>
      <c r="B25" s="94" t="s">
        <v>193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194</v>
      </c>
      <c r="C26" s="78">
        <f>C27+C28+C31+C32+C33+C30+C29</f>
        <v>72450.5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134</v>
      </c>
      <c r="B27" s="93" t="s">
        <v>135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150</v>
      </c>
      <c r="B28" s="96" t="s">
        <v>151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68</v>
      </c>
      <c r="B29" s="50" t="s">
        <v>195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196</v>
      </c>
      <c r="B30" s="97" t="s">
        <v>197</v>
      </c>
      <c r="C30" s="85"/>
      <c r="D30" s="85"/>
      <c r="E30" s="86"/>
      <c r="H30" s="92"/>
    </row>
    <row r="31" spans="1:5" ht="60" customHeight="1">
      <c r="A31" s="88" t="s">
        <v>155</v>
      </c>
      <c r="B31" s="93" t="s">
        <v>156</v>
      </c>
      <c r="C31" s="85">
        <v>58954.9</v>
      </c>
      <c r="D31" s="85"/>
      <c r="E31" s="86"/>
    </row>
    <row r="32" spans="1:10" ht="15.75" customHeight="1">
      <c r="A32" s="95" t="s">
        <v>198</v>
      </c>
      <c r="B32" s="98" t="s">
        <v>199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80</v>
      </c>
      <c r="B33" s="98" t="s">
        <v>200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201</v>
      </c>
      <c r="B34" s="81" t="s">
        <v>202</v>
      </c>
      <c r="C34" s="78">
        <f>C35+C96</f>
        <v>225725.30000000002</v>
      </c>
      <c r="D34" s="78">
        <f>D35+D96</f>
        <v>185794.3</v>
      </c>
      <c r="E34" s="78">
        <f>E35+E96</f>
        <v>143915.19999999998</v>
      </c>
    </row>
    <row r="35" spans="1:10" ht="31.5" customHeight="1">
      <c r="A35" s="99" t="s">
        <v>203</v>
      </c>
      <c r="B35" s="81" t="s">
        <v>204</v>
      </c>
      <c r="C35" s="78">
        <f>C36+C39+C67+C90</f>
        <v>221290.80000000002</v>
      </c>
      <c r="D35" s="78">
        <f>D36+D39+D67+D90</f>
        <v>182014.3</v>
      </c>
      <c r="E35" s="78">
        <f>E36+E39+E67+E90</f>
        <v>140135.19999999998</v>
      </c>
      <c r="H35" s="87"/>
      <c r="I35" s="87"/>
      <c r="J35" s="87"/>
    </row>
    <row r="36" spans="1:10" s="77" customFormat="1" ht="15.75" customHeight="1">
      <c r="A36" s="74" t="s">
        <v>205</v>
      </c>
      <c r="B36" s="100" t="s">
        <v>206</v>
      </c>
      <c r="C36" s="78">
        <f>C37+C38</f>
        <v>22047</v>
      </c>
      <c r="D36" s="78">
        <f>D37</f>
        <v>15414</v>
      </c>
      <c r="E36" s="78">
        <f>E37</f>
        <v>7888</v>
      </c>
      <c r="H36" s="80"/>
      <c r="I36" s="80"/>
      <c r="J36" s="80"/>
    </row>
    <row r="37" spans="1:10" ht="31.5" customHeight="1">
      <c r="A37" s="83" t="s">
        <v>207</v>
      </c>
      <c r="B37" s="93" t="s">
        <v>208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28.5">
      <c r="A38" s="83" t="s">
        <v>209</v>
      </c>
      <c r="B38" s="26" t="s">
        <v>210</v>
      </c>
      <c r="C38" s="85">
        <v>1300</v>
      </c>
      <c r="D38" s="85"/>
      <c r="E38" s="86"/>
      <c r="H38" s="87"/>
      <c r="I38" s="87"/>
      <c r="J38" s="87"/>
    </row>
    <row r="39" spans="1:10" ht="26.25" customHeight="1">
      <c r="A39" s="74" t="s">
        <v>211</v>
      </c>
      <c r="B39" s="100" t="s">
        <v>212</v>
      </c>
      <c r="C39" s="78">
        <f>C40+C52+C59+C46+C53+C49+C56+C66+C42+C41+C65+C43</f>
        <v>86017.40000000001</v>
      </c>
      <c r="D39" s="78">
        <f>D40+D52+D59+D46+D53+D49+D56+D66+D42+D41+D65+D43</f>
        <v>72273.2</v>
      </c>
      <c r="E39" s="78">
        <f>E40+E52+E59+E46+E53+E49+E56+E66+E42+E41+E65+E43</f>
        <v>42003.2</v>
      </c>
      <c r="H39" s="87"/>
      <c r="I39" s="87"/>
      <c r="J39" s="87"/>
    </row>
    <row r="40" spans="1:5" ht="54" customHeight="1">
      <c r="A40" s="83" t="s">
        <v>213</v>
      </c>
      <c r="B40" s="93" t="s">
        <v>214</v>
      </c>
      <c r="C40" s="85">
        <v>47170</v>
      </c>
      <c r="D40" s="85">
        <v>45600</v>
      </c>
      <c r="E40" s="86">
        <v>22000</v>
      </c>
    </row>
    <row r="41" spans="1:5" ht="28.5">
      <c r="A41" s="101" t="s">
        <v>215</v>
      </c>
      <c r="B41" s="102" t="s">
        <v>216</v>
      </c>
      <c r="C41" s="103"/>
      <c r="D41" s="103"/>
      <c r="E41" s="104">
        <v>12483</v>
      </c>
    </row>
    <row r="42" spans="1:5" ht="28.5">
      <c r="A42" s="105" t="s">
        <v>217</v>
      </c>
      <c r="B42" s="97" t="s">
        <v>218</v>
      </c>
      <c r="C42" s="85">
        <v>18716</v>
      </c>
      <c r="D42" s="85"/>
      <c r="E42" s="86"/>
    </row>
    <row r="43" spans="1:5" ht="28.5">
      <c r="A43" s="105" t="s">
        <v>219</v>
      </c>
      <c r="B43" s="97" t="s">
        <v>220</v>
      </c>
      <c r="C43" s="85">
        <f>C44+C45</f>
        <v>1000</v>
      </c>
      <c r="D43" s="85">
        <f>D44+D45</f>
        <v>14165.9</v>
      </c>
      <c r="E43" s="85">
        <f>E44+E45</f>
        <v>0</v>
      </c>
    </row>
    <row r="44" spans="1:5" ht="16.5" hidden="1">
      <c r="A44" s="105"/>
      <c r="B44" s="106" t="s">
        <v>221</v>
      </c>
      <c r="C44" s="85">
        <v>910</v>
      </c>
      <c r="D44" s="85">
        <v>12891</v>
      </c>
      <c r="E44" s="86"/>
    </row>
    <row r="45" spans="1:5" ht="16.5" hidden="1">
      <c r="A45" s="105"/>
      <c r="B45" s="106" t="s">
        <v>222</v>
      </c>
      <c r="C45" s="85">
        <v>90</v>
      </c>
      <c r="D45" s="85">
        <v>1274.9</v>
      </c>
      <c r="E45" s="86"/>
    </row>
    <row r="46" spans="1:5" ht="45" customHeight="1" hidden="1">
      <c r="A46" s="83" t="s">
        <v>223</v>
      </c>
      <c r="B46" s="93" t="s">
        <v>224</v>
      </c>
      <c r="C46" s="85">
        <f>C47+C48</f>
        <v>0</v>
      </c>
      <c r="D46" s="85">
        <f>D47+D48</f>
        <v>0</v>
      </c>
      <c r="E46" s="85">
        <f>E47+E48</f>
        <v>0</v>
      </c>
    </row>
    <row r="47" spans="1:5" ht="18" customHeight="1" hidden="1">
      <c r="A47" s="83"/>
      <c r="B47" s="106" t="s">
        <v>221</v>
      </c>
      <c r="C47" s="85"/>
      <c r="D47" s="85"/>
      <c r="E47" s="86"/>
    </row>
    <row r="48" spans="1:5" ht="18" customHeight="1" hidden="1">
      <c r="A48" s="83"/>
      <c r="B48" s="106" t="s">
        <v>222</v>
      </c>
      <c r="C48" s="85"/>
      <c r="D48" s="85"/>
      <c r="E48" s="86"/>
    </row>
    <row r="49" spans="1:5" ht="42.75" hidden="1">
      <c r="A49" s="83" t="s">
        <v>225</v>
      </c>
      <c r="B49" s="97" t="s">
        <v>226</v>
      </c>
      <c r="C49" s="85">
        <f>C50+C51</f>
        <v>0</v>
      </c>
      <c r="D49" s="85">
        <f>D50+D51</f>
        <v>0</v>
      </c>
      <c r="E49" s="85">
        <f>E50+E51</f>
        <v>0</v>
      </c>
    </row>
    <row r="50" spans="1:5" ht="16.5" hidden="1">
      <c r="A50" s="83"/>
      <c r="B50" s="106" t="s">
        <v>221</v>
      </c>
      <c r="C50" s="85"/>
      <c r="D50" s="85"/>
      <c r="E50" s="86"/>
    </row>
    <row r="51" spans="1:5" ht="16.5" hidden="1">
      <c r="A51" s="83"/>
      <c r="B51" s="106" t="s">
        <v>222</v>
      </c>
      <c r="C51" s="85"/>
      <c r="D51" s="85"/>
      <c r="E51" s="86"/>
    </row>
    <row r="52" spans="1:5" ht="31.5" customHeight="1">
      <c r="A52" s="83" t="s">
        <v>227</v>
      </c>
      <c r="B52" s="97" t="s">
        <v>228</v>
      </c>
      <c r="C52" s="85">
        <v>493.9</v>
      </c>
      <c r="D52" s="85">
        <v>449.1</v>
      </c>
      <c r="E52" s="86">
        <v>453.8</v>
      </c>
    </row>
    <row r="53" spans="1:5" ht="45" customHeight="1">
      <c r="A53" s="105" t="s">
        <v>229</v>
      </c>
      <c r="B53" s="97" t="s">
        <v>230</v>
      </c>
      <c r="C53" s="85">
        <f>C54+C55</f>
        <v>3874.7</v>
      </c>
      <c r="D53" s="85">
        <f>D54+D55</f>
        <v>3627.8</v>
      </c>
      <c r="E53" s="85">
        <f>E54+E55</f>
        <v>3329.9</v>
      </c>
    </row>
    <row r="54" spans="1:5" ht="18" customHeight="1" hidden="1">
      <c r="A54" s="105"/>
      <c r="B54" s="106" t="s">
        <v>221</v>
      </c>
      <c r="C54" s="85">
        <v>3874.7</v>
      </c>
      <c r="D54" s="85">
        <v>3627.8</v>
      </c>
      <c r="E54" s="86">
        <v>3329.9</v>
      </c>
    </row>
    <row r="55" spans="1:5" ht="18" customHeight="1" hidden="1">
      <c r="A55" s="105"/>
      <c r="B55" s="106" t="s">
        <v>222</v>
      </c>
      <c r="C55" s="85"/>
      <c r="D55" s="85"/>
      <c r="E55" s="86"/>
    </row>
    <row r="56" spans="1:5" ht="28.5" hidden="1">
      <c r="A56" s="105" t="s">
        <v>231</v>
      </c>
      <c r="B56" s="106" t="s">
        <v>232</v>
      </c>
      <c r="C56" s="85">
        <f>C57+C58</f>
        <v>0</v>
      </c>
      <c r="D56" s="85">
        <f>D57+D58</f>
        <v>0</v>
      </c>
      <c r="E56" s="85">
        <f>E57+E58</f>
        <v>0</v>
      </c>
    </row>
    <row r="57" spans="1:5" ht="16.5" hidden="1">
      <c r="A57" s="105"/>
      <c r="B57" s="106" t="s">
        <v>221</v>
      </c>
      <c r="C57" s="85"/>
      <c r="D57" s="85"/>
      <c r="E57" s="86"/>
    </row>
    <row r="58" spans="1:5" ht="16.5" hidden="1">
      <c r="A58" s="105"/>
      <c r="B58" s="106" t="s">
        <v>222</v>
      </c>
      <c r="C58" s="85"/>
      <c r="D58" s="85"/>
      <c r="E58" s="86"/>
    </row>
    <row r="59" spans="1:5" ht="18" customHeight="1">
      <c r="A59" s="83" t="s">
        <v>233</v>
      </c>
      <c r="B59" s="93" t="s">
        <v>234</v>
      </c>
      <c r="C59" s="85">
        <f>C60+C61+C62+C63+C64</f>
        <v>2578.5</v>
      </c>
      <c r="D59" s="85">
        <f>D60+D61+D62+D63+D64+D66</f>
        <v>8430.4</v>
      </c>
      <c r="E59" s="85">
        <f>E60+E61+E62+E63+E64+E66</f>
        <v>3736.5</v>
      </c>
    </row>
    <row r="60" spans="1:5" ht="27.75" customHeight="1">
      <c r="A60" s="107" t="s">
        <v>233</v>
      </c>
      <c r="B60" s="108" t="s">
        <v>235</v>
      </c>
      <c r="C60" s="85">
        <v>2578.5</v>
      </c>
      <c r="D60" s="85">
        <v>3207.9</v>
      </c>
      <c r="E60" s="86">
        <v>3136.5</v>
      </c>
    </row>
    <row r="61" spans="1:5" ht="18" customHeight="1" hidden="1">
      <c r="A61" s="107" t="s">
        <v>233</v>
      </c>
      <c r="B61" s="108" t="s">
        <v>236</v>
      </c>
      <c r="C61" s="109"/>
      <c r="D61" s="85"/>
      <c r="E61" s="86"/>
    </row>
    <row r="62" spans="1:5" ht="40.5" customHeight="1">
      <c r="A62" s="107" t="s">
        <v>233</v>
      </c>
      <c r="B62" s="108" t="s">
        <v>237</v>
      </c>
      <c r="C62" s="109"/>
      <c r="D62" s="85"/>
      <c r="E62" s="86">
        <v>600</v>
      </c>
    </row>
    <row r="63" spans="1:5" ht="40.5" customHeight="1">
      <c r="A63" s="107" t="s">
        <v>233</v>
      </c>
      <c r="B63" s="110" t="s">
        <v>238</v>
      </c>
      <c r="C63" s="109"/>
      <c r="D63" s="85">
        <v>2220.5</v>
      </c>
      <c r="E63" s="86"/>
    </row>
    <row r="64" spans="1:5" ht="40.5" customHeight="1">
      <c r="A64" s="107" t="s">
        <v>233</v>
      </c>
      <c r="B64" s="110" t="s">
        <v>239</v>
      </c>
      <c r="C64" s="109"/>
      <c r="D64" s="85">
        <v>3002</v>
      </c>
      <c r="E64" s="86"/>
    </row>
    <row r="65" spans="1:7" ht="28.5">
      <c r="A65" s="107" t="s">
        <v>240</v>
      </c>
      <c r="B65" s="110" t="s">
        <v>241</v>
      </c>
      <c r="C65" s="109">
        <v>776.3</v>
      </c>
      <c r="D65" s="85"/>
      <c r="E65" s="86"/>
      <c r="G65" s="65">
        <v>-174.9</v>
      </c>
    </row>
    <row r="66" spans="1:5" ht="40.5" customHeight="1">
      <c r="A66" s="107" t="s">
        <v>242</v>
      </c>
      <c r="B66" s="110" t="s">
        <v>243</v>
      </c>
      <c r="C66" s="109">
        <v>11408</v>
      </c>
      <c r="D66" s="85"/>
      <c r="E66" s="86"/>
    </row>
    <row r="67" spans="1:5" s="77" customFormat="1" ht="18" customHeight="1">
      <c r="A67" s="74" t="s">
        <v>244</v>
      </c>
      <c r="B67" s="100" t="s">
        <v>245</v>
      </c>
      <c r="C67" s="78">
        <f>C69+C78+C79+C80+C86+C68+C81+C82+C85+C83+C84</f>
        <v>101934.5</v>
      </c>
      <c r="D67" s="78">
        <f>D69+D78+D79+D80+D86+D68+D81+D82+D85+D83+D84+D76</f>
        <v>86515.09999999999</v>
      </c>
      <c r="E67" s="78">
        <f>E69+E78+E79+E80+E86+E68+E81+E82+E85+E83+E84+E76</f>
        <v>82431.99999999999</v>
      </c>
    </row>
    <row r="68" spans="1:5" s="77" customFormat="1" ht="27.75" customHeight="1">
      <c r="A68" s="95" t="s">
        <v>246</v>
      </c>
      <c r="B68" s="111" t="s">
        <v>247</v>
      </c>
      <c r="C68" s="85">
        <v>1464.3</v>
      </c>
      <c r="D68" s="85">
        <v>1516.4</v>
      </c>
      <c r="E68" s="86">
        <v>1476.2</v>
      </c>
    </row>
    <row r="69" spans="1:5" ht="27.75" customHeight="1">
      <c r="A69" s="83" t="s">
        <v>248</v>
      </c>
      <c r="B69" s="93" t="s">
        <v>249</v>
      </c>
      <c r="C69" s="85">
        <f>C70+C71+C72+C73+C74+C75+C77+C76</f>
        <v>7044.400000000001</v>
      </c>
      <c r="D69" s="85">
        <f>D70+D71+D72+D73+D74+D75+D77</f>
        <v>6714.200000000001</v>
      </c>
      <c r="E69" s="85">
        <f>E70+E71+E72+E73+E74+E75+E77</f>
        <v>6714.200000000001</v>
      </c>
    </row>
    <row r="70" spans="1:5" ht="27.75" customHeight="1">
      <c r="A70" s="83" t="s">
        <v>248</v>
      </c>
      <c r="B70" s="110" t="s">
        <v>250</v>
      </c>
      <c r="C70" s="109">
        <v>3979.3</v>
      </c>
      <c r="D70" s="109">
        <v>3979.3</v>
      </c>
      <c r="E70" s="112">
        <v>3979.3</v>
      </c>
    </row>
    <row r="71" spans="1:5" ht="40.5" customHeight="1">
      <c r="A71" s="83" t="s">
        <v>248</v>
      </c>
      <c r="B71" s="110" t="s">
        <v>251</v>
      </c>
      <c r="C71" s="109">
        <v>327.4</v>
      </c>
      <c r="D71" s="109">
        <v>327.4</v>
      </c>
      <c r="E71" s="112">
        <v>327.4</v>
      </c>
    </row>
    <row r="72" spans="1:5" ht="40.5" customHeight="1">
      <c r="A72" s="83" t="s">
        <v>248</v>
      </c>
      <c r="B72" s="110" t="s">
        <v>252</v>
      </c>
      <c r="C72" s="109">
        <v>373.7</v>
      </c>
      <c r="D72" s="109">
        <v>373.7</v>
      </c>
      <c r="E72" s="112">
        <v>373.7</v>
      </c>
    </row>
    <row r="73" spans="1:5" s="77" customFormat="1" ht="27.75" customHeight="1">
      <c r="A73" s="83" t="s">
        <v>248</v>
      </c>
      <c r="B73" s="110" t="s">
        <v>253</v>
      </c>
      <c r="C73" s="109">
        <v>1375.6</v>
      </c>
      <c r="D73" s="109">
        <v>1375.6</v>
      </c>
      <c r="E73" s="112">
        <v>1375.6</v>
      </c>
    </row>
    <row r="74" spans="1:5" s="77" customFormat="1" ht="27.75" customHeight="1">
      <c r="A74" s="83" t="s">
        <v>248</v>
      </c>
      <c r="B74" s="110" t="s">
        <v>254</v>
      </c>
      <c r="C74" s="109">
        <v>321.6</v>
      </c>
      <c r="D74" s="109">
        <v>321.6</v>
      </c>
      <c r="E74" s="112">
        <v>321.6</v>
      </c>
    </row>
    <row r="75" spans="1:5" s="77" customFormat="1" ht="28.5">
      <c r="A75" s="83" t="s">
        <v>248</v>
      </c>
      <c r="B75" s="93" t="s">
        <v>249</v>
      </c>
      <c r="C75" s="109">
        <v>336.6</v>
      </c>
      <c r="D75" s="109">
        <v>336.6</v>
      </c>
      <c r="E75" s="112">
        <v>336.6</v>
      </c>
    </row>
    <row r="76" spans="1:5" s="116" customFormat="1" ht="28.5">
      <c r="A76" s="101" t="s">
        <v>248</v>
      </c>
      <c r="B76" s="113" t="s">
        <v>255</v>
      </c>
      <c r="C76" s="114">
        <v>330.2</v>
      </c>
      <c r="D76" s="114">
        <v>330.2</v>
      </c>
      <c r="E76" s="115">
        <v>330.2</v>
      </c>
    </row>
    <row r="77" spans="1:5" s="77" customFormat="1" ht="78" customHeight="1" hidden="1">
      <c r="A77" s="83" t="s">
        <v>248</v>
      </c>
      <c r="B77" s="106" t="s">
        <v>256</v>
      </c>
      <c r="C77" s="109"/>
      <c r="D77" s="109"/>
      <c r="E77" s="112"/>
    </row>
    <row r="78" spans="1:5" s="77" customFormat="1" ht="27.75" customHeight="1">
      <c r="A78" s="83" t="s">
        <v>257</v>
      </c>
      <c r="B78" s="93" t="s">
        <v>258</v>
      </c>
      <c r="C78" s="85">
        <v>555.5</v>
      </c>
      <c r="D78" s="85">
        <v>712.7</v>
      </c>
      <c r="E78" s="86">
        <v>802.4</v>
      </c>
    </row>
    <row r="79" spans="1:5" ht="54" customHeight="1">
      <c r="A79" s="83" t="s">
        <v>259</v>
      </c>
      <c r="B79" s="93" t="s">
        <v>260</v>
      </c>
      <c r="C79" s="85">
        <v>589</v>
      </c>
      <c r="D79" s="85">
        <v>804.4</v>
      </c>
      <c r="E79" s="86">
        <v>804.4</v>
      </c>
    </row>
    <row r="80" spans="1:5" s="77" customFormat="1" ht="45" customHeight="1">
      <c r="A80" s="83" t="s">
        <v>261</v>
      </c>
      <c r="B80" s="93" t="s">
        <v>262</v>
      </c>
      <c r="C80" s="85">
        <v>2046.3</v>
      </c>
      <c r="D80" s="85">
        <v>4092.5</v>
      </c>
      <c r="E80" s="86">
        <v>4092.5</v>
      </c>
    </row>
    <row r="81" spans="1:5" s="77" customFormat="1" ht="27.75" customHeight="1">
      <c r="A81" s="83" t="s">
        <v>263</v>
      </c>
      <c r="B81" s="93" t="s">
        <v>264</v>
      </c>
      <c r="C81" s="85">
        <v>931.4</v>
      </c>
      <c r="D81" s="85">
        <v>974.4</v>
      </c>
      <c r="E81" s="85">
        <v>1009.4</v>
      </c>
    </row>
    <row r="82" spans="1:7" s="77" customFormat="1" ht="40.5" customHeight="1">
      <c r="A82" s="83" t="s">
        <v>265</v>
      </c>
      <c r="B82" s="94" t="s">
        <v>266</v>
      </c>
      <c r="C82" s="85">
        <v>14</v>
      </c>
      <c r="D82" s="85">
        <v>1.1</v>
      </c>
      <c r="E82" s="85">
        <v>1</v>
      </c>
      <c r="G82" s="77">
        <v>12.9</v>
      </c>
    </row>
    <row r="83" spans="1:5" s="77" customFormat="1" ht="38.25" customHeight="1" hidden="1">
      <c r="A83" s="83" t="s">
        <v>267</v>
      </c>
      <c r="B83" s="94" t="s">
        <v>268</v>
      </c>
      <c r="C83" s="85"/>
      <c r="D83" s="85"/>
      <c r="E83" s="85"/>
    </row>
    <row r="84" spans="1:5" s="77" customFormat="1" ht="38.25" customHeight="1">
      <c r="A84" s="83" t="s">
        <v>269</v>
      </c>
      <c r="B84" s="94" t="s">
        <v>270</v>
      </c>
      <c r="C84" s="85">
        <v>1268</v>
      </c>
      <c r="D84" s="85"/>
      <c r="E84" s="85"/>
    </row>
    <row r="85" spans="1:5" s="77" customFormat="1" ht="27.75" customHeight="1" hidden="1">
      <c r="A85" s="83" t="s">
        <v>271</v>
      </c>
      <c r="B85" s="93" t="s">
        <v>272</v>
      </c>
      <c r="C85" s="85"/>
      <c r="D85" s="85"/>
      <c r="E85" s="85"/>
    </row>
    <row r="86" spans="1:5" ht="18" customHeight="1">
      <c r="A86" s="83" t="s">
        <v>273</v>
      </c>
      <c r="B86" s="93" t="s">
        <v>274</v>
      </c>
      <c r="C86" s="85">
        <f>C87+C89+C88</f>
        <v>88021.6</v>
      </c>
      <c r="D86" s="85">
        <f>D87+D89</f>
        <v>71369.2</v>
      </c>
      <c r="E86" s="85">
        <f>E87+E89</f>
        <v>67201.7</v>
      </c>
    </row>
    <row r="87" spans="1:5" ht="45" customHeight="1">
      <c r="A87" s="107" t="s">
        <v>273</v>
      </c>
      <c r="B87" s="110" t="s">
        <v>275</v>
      </c>
      <c r="C87" s="109">
        <v>87971.6</v>
      </c>
      <c r="D87" s="85">
        <v>71369.2</v>
      </c>
      <c r="E87" s="85">
        <v>67201.7</v>
      </c>
    </row>
    <row r="88" spans="1:5" ht="42.75">
      <c r="A88" s="107" t="s">
        <v>273</v>
      </c>
      <c r="B88" s="110" t="s">
        <v>276</v>
      </c>
      <c r="C88" s="109">
        <v>50</v>
      </c>
      <c r="D88" s="109"/>
      <c r="E88" s="86"/>
    </row>
    <row r="89" spans="1:5" ht="57" hidden="1">
      <c r="A89" s="107" t="s">
        <v>273</v>
      </c>
      <c r="B89" s="110" t="s">
        <v>277</v>
      </c>
      <c r="C89" s="109"/>
      <c r="D89" s="109"/>
      <c r="E89" s="86"/>
    </row>
    <row r="90" spans="1:5" ht="18" customHeight="1">
      <c r="A90" s="74" t="s">
        <v>278</v>
      </c>
      <c r="B90" s="100" t="s">
        <v>279</v>
      </c>
      <c r="C90" s="78">
        <f>C92+C94+C93+C91</f>
        <v>11291.9</v>
      </c>
      <c r="D90" s="78">
        <f>D92+D94+D93+D91</f>
        <v>7812</v>
      </c>
      <c r="E90" s="78">
        <f>E92+E94+E93+E91</f>
        <v>7812</v>
      </c>
    </row>
    <row r="91" spans="1:5" ht="28.5">
      <c r="A91" s="83" t="s">
        <v>280</v>
      </c>
      <c r="B91" s="93" t="s">
        <v>281</v>
      </c>
      <c r="C91" s="85">
        <v>3141.4</v>
      </c>
      <c r="D91" s="85"/>
      <c r="E91" s="85"/>
    </row>
    <row r="92" spans="1:5" ht="28.5">
      <c r="A92" s="83" t="s">
        <v>282</v>
      </c>
      <c r="B92" s="97" t="s">
        <v>283</v>
      </c>
      <c r="C92" s="85">
        <v>303</v>
      </c>
      <c r="D92" s="85"/>
      <c r="E92" s="86"/>
    </row>
    <row r="93" spans="1:5" ht="42.75">
      <c r="A93" s="83" t="s">
        <v>284</v>
      </c>
      <c r="B93" s="93" t="s">
        <v>285</v>
      </c>
      <c r="C93" s="85">
        <v>35.5</v>
      </c>
      <c r="D93" s="85"/>
      <c r="E93" s="86"/>
    </row>
    <row r="94" spans="1:5" ht="18" customHeight="1">
      <c r="A94" s="117" t="s">
        <v>286</v>
      </c>
      <c r="B94" s="118" t="s">
        <v>283</v>
      </c>
      <c r="C94" s="119">
        <f>C95</f>
        <v>7812</v>
      </c>
      <c r="D94" s="119">
        <f>D95</f>
        <v>7812</v>
      </c>
      <c r="E94" s="119">
        <f>E95</f>
        <v>7812</v>
      </c>
    </row>
    <row r="95" spans="1:5" ht="40.5" customHeight="1">
      <c r="A95" s="91" t="s">
        <v>286</v>
      </c>
      <c r="B95" s="97" t="s">
        <v>287</v>
      </c>
      <c r="C95" s="85">
        <v>7812</v>
      </c>
      <c r="D95" s="85">
        <v>7812</v>
      </c>
      <c r="E95" s="86">
        <v>7812</v>
      </c>
    </row>
    <row r="96" spans="1:5" ht="18" customHeight="1">
      <c r="A96" s="91"/>
      <c r="B96" s="120" t="s">
        <v>288</v>
      </c>
      <c r="C96" s="78">
        <f>C97</f>
        <v>4434.5</v>
      </c>
      <c r="D96" s="78">
        <f>D97</f>
        <v>3780</v>
      </c>
      <c r="E96" s="78">
        <f>E97</f>
        <v>3780</v>
      </c>
    </row>
    <row r="97" spans="1:5" ht="18" customHeight="1">
      <c r="A97" s="91" t="s">
        <v>289</v>
      </c>
      <c r="B97" s="97" t="s">
        <v>290</v>
      </c>
      <c r="C97" s="85">
        <v>4434.5</v>
      </c>
      <c r="D97" s="86">
        <v>3780</v>
      </c>
      <c r="E97" s="86">
        <v>3780</v>
      </c>
    </row>
    <row r="98" spans="4:5" ht="14.25" customHeight="1">
      <c r="D98" s="121"/>
      <c r="E98" s="121"/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fitToHeight="1" fitToWidth="1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B4" sqref="B4:G4"/>
    </sheetView>
  </sheetViews>
  <sheetFormatPr defaultColWidth="6.375" defaultRowHeight="12.75"/>
  <cols>
    <col min="1" max="1" width="6.375" style="122" customWidth="1"/>
    <col min="2" max="2" width="77.375" style="123" customWidth="1"/>
    <col min="3" max="3" width="7.875" style="124" customWidth="1"/>
    <col min="4" max="4" width="8.875" style="124" customWidth="1"/>
    <col min="5" max="5" width="10.375" style="124" customWidth="1"/>
    <col min="6" max="6" width="13.375" style="124" customWidth="1"/>
    <col min="7" max="7" width="17.375" style="124" customWidth="1"/>
    <col min="8" max="8" width="11.375" style="122" customWidth="1"/>
    <col min="9" max="9" width="14.125" style="122" customWidth="1"/>
    <col min="10" max="11" width="6.375" style="122" customWidth="1"/>
    <col min="12" max="12" width="11.375" style="122" customWidth="1"/>
    <col min="13" max="62" width="6.375" style="122" customWidth="1"/>
    <col min="63" max="255" width="6.375" style="65" customWidth="1"/>
    <col min="256" max="16384" width="6.375" style="3" customWidth="1"/>
  </cols>
  <sheetData>
    <row r="1" spans="2:7" ht="12.75" customHeight="1">
      <c r="B1" s="564" t="s">
        <v>291</v>
      </c>
      <c r="C1" s="564"/>
      <c r="D1" s="564"/>
      <c r="E1" s="564"/>
      <c r="F1" s="564"/>
      <c r="G1" s="564"/>
    </row>
    <row r="2" spans="2:7" ht="12.75" customHeight="1">
      <c r="B2" s="562" t="s">
        <v>1</v>
      </c>
      <c r="C2" s="562"/>
      <c r="D2" s="562"/>
      <c r="E2" s="562"/>
      <c r="F2" s="562"/>
      <c r="G2" s="562"/>
    </row>
    <row r="3" spans="2:7" ht="12.75" customHeight="1">
      <c r="B3" s="562" t="s">
        <v>2</v>
      </c>
      <c r="C3" s="562"/>
      <c r="D3" s="562"/>
      <c r="E3" s="562"/>
      <c r="F3" s="562"/>
      <c r="G3" s="562"/>
    </row>
    <row r="4" spans="2:7" ht="12.75" customHeight="1">
      <c r="B4" s="563" t="s">
        <v>3</v>
      </c>
      <c r="C4" s="563"/>
      <c r="D4" s="563"/>
      <c r="E4" s="563"/>
      <c r="F4" s="563"/>
      <c r="G4" s="563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83" t="s">
        <v>292</v>
      </c>
      <c r="C6" s="583"/>
      <c r="D6" s="583"/>
      <c r="E6" s="583"/>
      <c r="F6" s="583"/>
      <c r="G6" s="583"/>
    </row>
    <row r="7" spans="2:7" ht="12.75" customHeight="1">
      <c r="B7" s="584" t="s">
        <v>50</v>
      </c>
      <c r="C7" s="584"/>
      <c r="D7" s="584"/>
      <c r="E7" s="584"/>
      <c r="F7" s="584"/>
      <c r="G7" s="584"/>
    </row>
    <row r="8" spans="2:7" ht="12.75" customHeight="1">
      <c r="B8" s="584" t="s">
        <v>5</v>
      </c>
      <c r="C8" s="584"/>
      <c r="D8" s="584"/>
      <c r="E8" s="584"/>
      <c r="F8" s="584"/>
      <c r="G8" s="584"/>
    </row>
    <row r="9" spans="2:9" ht="12.75" customHeight="1">
      <c r="B9" s="567" t="s">
        <v>293</v>
      </c>
      <c r="C9" s="567"/>
      <c r="D9" s="567"/>
      <c r="E9" s="567"/>
      <c r="F9" s="567"/>
      <c r="G9" s="567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85" t="s">
        <v>294</v>
      </c>
      <c r="C11" s="585"/>
      <c r="D11" s="585"/>
      <c r="E11" s="585"/>
      <c r="F11" s="585"/>
      <c r="G11" s="585"/>
    </row>
    <row r="12" spans="2:7" ht="12.75" customHeight="1">
      <c r="B12" s="127"/>
      <c r="C12" s="128"/>
      <c r="D12" s="128"/>
      <c r="G12" s="6" t="s">
        <v>295</v>
      </c>
    </row>
    <row r="13" spans="2:7" ht="45.75" customHeight="1">
      <c r="B13" s="129" t="s">
        <v>296</v>
      </c>
      <c r="C13" s="130" t="s">
        <v>297</v>
      </c>
      <c r="D13" s="130" t="s">
        <v>298</v>
      </c>
      <c r="E13" s="15" t="s">
        <v>12</v>
      </c>
      <c r="F13" s="15" t="s">
        <v>13</v>
      </c>
      <c r="G13" s="15" t="s">
        <v>14</v>
      </c>
    </row>
    <row r="14" spans="2:7" ht="12.75" customHeight="1">
      <c r="B14" s="131" t="s">
        <v>299</v>
      </c>
      <c r="C14" s="132"/>
      <c r="D14" s="132"/>
      <c r="E14" s="133">
        <f>E15+E23+E26+E28+E33+E41+E47+E50+E55+E59+E57+E39</f>
        <v>391965.7</v>
      </c>
      <c r="F14" s="133">
        <f>F15+F23+F26+F28+F33+F41+F47+F50+F55+F59+F57+F39+F63</f>
        <v>291822.4</v>
      </c>
      <c r="G14" s="133">
        <f>G15+G23+G26+G28+G33+G41+G47+G50+G55+G59+G57+G39+G63</f>
        <v>253742.69999999998</v>
      </c>
    </row>
    <row r="15" spans="2:7" ht="12.75" customHeight="1">
      <c r="B15" s="134" t="s">
        <v>300</v>
      </c>
      <c r="C15" s="135" t="s">
        <v>301</v>
      </c>
      <c r="D15" s="132"/>
      <c r="E15" s="133">
        <f>E16+E17+E18+E20+E21+E22+E19</f>
        <v>62119.399999999994</v>
      </c>
      <c r="F15" s="133">
        <f>F16+F17+F18+F20+F21+F22+F19</f>
        <v>32137.4</v>
      </c>
      <c r="G15" s="133">
        <f>G16+G17+G18+G20+G21+G22+G19</f>
        <v>31072.1</v>
      </c>
    </row>
    <row r="16" spans="2:7" ht="27.75" customHeight="1">
      <c r="B16" s="136" t="s">
        <v>302</v>
      </c>
      <c r="C16" s="137" t="s">
        <v>301</v>
      </c>
      <c r="D16" s="137" t="s">
        <v>303</v>
      </c>
      <c r="E16" s="138">
        <f>'Прил. 6'!H24</f>
        <v>2336.2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304</v>
      </c>
      <c r="C17" s="137" t="s">
        <v>301</v>
      </c>
      <c r="D17" s="137" t="s">
        <v>305</v>
      </c>
      <c r="E17" s="138">
        <f>'Прил. 6'!H34</f>
        <v>1096.9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306</v>
      </c>
      <c r="C18" s="137" t="s">
        <v>301</v>
      </c>
      <c r="D18" s="137" t="s">
        <v>307</v>
      </c>
      <c r="E18" s="138">
        <f>'Прил. 6'!H46</f>
        <v>20700.199999999997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308</v>
      </c>
      <c r="C19" s="137" t="s">
        <v>301</v>
      </c>
      <c r="D19" s="137" t="s">
        <v>309</v>
      </c>
      <c r="E19" s="138">
        <f>'Прил. 6'!H68</f>
        <v>14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310</v>
      </c>
      <c r="C20" s="137" t="s">
        <v>301</v>
      </c>
      <c r="D20" s="137" t="s">
        <v>311</v>
      </c>
      <c r="E20" s="138">
        <f>'Прил. 6'!H74</f>
        <v>5347.5</v>
      </c>
      <c r="F20" s="138">
        <f>'Прил. 6'!I74</f>
        <v>3992.8</v>
      </c>
      <c r="G20" s="138">
        <f>'Прил. 6'!J74</f>
        <v>4492.8</v>
      </c>
    </row>
    <row r="21" spans="2:7" ht="12.75" customHeight="1">
      <c r="B21" s="136" t="s">
        <v>312</v>
      </c>
      <c r="C21" s="137" t="s">
        <v>301</v>
      </c>
      <c r="D21" s="137" t="s">
        <v>313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314</v>
      </c>
      <c r="C22" s="137" t="s">
        <v>301</v>
      </c>
      <c r="D22" s="137" t="s">
        <v>315</v>
      </c>
      <c r="E22" s="138">
        <f>'Прил. 6'!H115</f>
        <v>32524.600000000002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316</v>
      </c>
      <c r="C23" s="135" t="s">
        <v>317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318</v>
      </c>
      <c r="C24" s="137" t="s">
        <v>317</v>
      </c>
      <c r="D24" s="137" t="s">
        <v>319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320</v>
      </c>
      <c r="C28" s="135" t="s">
        <v>321</v>
      </c>
      <c r="D28" s="135"/>
      <c r="E28" s="133">
        <f>E30+E31+E32+E29</f>
        <v>62747.69999999998</v>
      </c>
      <c r="F28" s="133">
        <f>F30+F31+F32+F29</f>
        <v>58944.6</v>
      </c>
      <c r="G28" s="133">
        <f>G30+G31+G32+G29</f>
        <v>35541.7</v>
      </c>
    </row>
    <row r="29" spans="2:7" ht="12.75" customHeight="1">
      <c r="B29" s="136" t="s">
        <v>322</v>
      </c>
      <c r="C29" s="137" t="s">
        <v>321</v>
      </c>
      <c r="D29" s="137" t="s">
        <v>323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324</v>
      </c>
      <c r="C30" s="137" t="s">
        <v>321</v>
      </c>
      <c r="D30" s="137" t="s">
        <v>325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326</v>
      </c>
      <c r="C31" s="137" t="s">
        <v>321</v>
      </c>
      <c r="D31" s="137" t="s">
        <v>327</v>
      </c>
      <c r="E31" s="138">
        <f>'Прил. 6'!H341</f>
        <v>60875.29999999999</v>
      </c>
      <c r="F31" s="138">
        <f>'Прил. 6'!I341</f>
        <v>57107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328</v>
      </c>
      <c r="C33" s="135" t="s">
        <v>329</v>
      </c>
      <c r="D33" s="135"/>
      <c r="E33" s="133">
        <f>E34+E36+E37+E38+E35</f>
        <v>44235.5</v>
      </c>
      <c r="F33" s="133">
        <f>F34+F36+F37+F38+F35</f>
        <v>24283.6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330</v>
      </c>
      <c r="C35" s="137" t="s">
        <v>329</v>
      </c>
      <c r="D35" s="137" t="s">
        <v>331</v>
      </c>
      <c r="E35" s="138">
        <f>'Прил. 6'!H393</f>
        <v>175</v>
      </c>
      <c r="F35" s="138">
        <f>'Прил. 6'!I393</f>
        <v>4945.5</v>
      </c>
      <c r="G35" s="138">
        <f>'Прил. 6'!J393</f>
        <v>0</v>
      </c>
    </row>
    <row r="36" spans="2:7" ht="12.75" customHeight="1">
      <c r="B36" s="136" t="s">
        <v>332</v>
      </c>
      <c r="C36" s="137" t="s">
        <v>329</v>
      </c>
      <c r="D36" s="137" t="s">
        <v>333</v>
      </c>
      <c r="E36" s="138">
        <f>'Прил. 6'!H418</f>
        <v>29007</v>
      </c>
      <c r="F36" s="138">
        <f>'Прил. 6'!I418</f>
        <v>17024.699999999997</v>
      </c>
      <c r="G36" s="138">
        <f>'Прил. 6'!J418</f>
        <v>0</v>
      </c>
    </row>
    <row r="37" spans="2:7" ht="15.75" customHeight="1">
      <c r="B37" s="143" t="s">
        <v>334</v>
      </c>
      <c r="C37" s="144" t="s">
        <v>329</v>
      </c>
      <c r="D37" s="144" t="s">
        <v>335</v>
      </c>
      <c r="E37" s="145">
        <f>'Прил. 6'!H472</f>
        <v>11925.300000000001</v>
      </c>
      <c r="F37" s="145">
        <f>'Прил. 6'!I472</f>
        <v>0</v>
      </c>
      <c r="G37" s="145">
        <f>'Прил. 6'!J472</f>
        <v>0</v>
      </c>
    </row>
    <row r="38" spans="2:7" ht="14.25" customHeight="1">
      <c r="B38" s="142" t="s">
        <v>336</v>
      </c>
      <c r="C38" s="146" t="s">
        <v>329</v>
      </c>
      <c r="D38" s="144" t="s">
        <v>337</v>
      </c>
      <c r="E38" s="145">
        <f>'Прил. 6'!H539</f>
        <v>3128.2</v>
      </c>
      <c r="F38" s="145">
        <f>'Прил. 6'!I539</f>
        <v>2313.4</v>
      </c>
      <c r="G38" s="145">
        <f>'Прил. 6'!J539</f>
        <v>2513.4</v>
      </c>
    </row>
    <row r="39" spans="2:7" ht="14.25" customHeight="1">
      <c r="B39" s="147" t="s">
        <v>338</v>
      </c>
      <c r="C39" s="135" t="s">
        <v>339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340</v>
      </c>
      <c r="C40" s="137" t="s">
        <v>339</v>
      </c>
      <c r="D40" s="137" t="s">
        <v>341</v>
      </c>
      <c r="E40" s="138">
        <f>'Прил. 6'!H558</f>
        <v>0</v>
      </c>
      <c r="F40" s="138">
        <f>'Прил. 6'!I550</f>
        <v>0</v>
      </c>
      <c r="G40" s="138">
        <f>'Прил. 6'!J550</f>
        <v>0</v>
      </c>
    </row>
    <row r="41" spans="2:7" ht="12.75" customHeight="1">
      <c r="B41" s="149" t="s">
        <v>342</v>
      </c>
      <c r="C41" s="135" t="s">
        <v>343</v>
      </c>
      <c r="D41" s="135"/>
      <c r="E41" s="133">
        <f>E42+E43+E45+E44+E46</f>
        <v>189045.80000000002</v>
      </c>
      <c r="F41" s="133">
        <f>F42+F43+F45+F44+F46</f>
        <v>147991.30000000002</v>
      </c>
      <c r="G41" s="133">
        <f>G42+G43+G45+G44+G46</f>
        <v>140872.1</v>
      </c>
    </row>
    <row r="42" spans="2:7" ht="12.75" customHeight="1">
      <c r="B42" s="136" t="s">
        <v>344</v>
      </c>
      <c r="C42" s="137" t="s">
        <v>343</v>
      </c>
      <c r="D42" s="137" t="s">
        <v>345</v>
      </c>
      <c r="E42" s="138">
        <f>'Прил. 6'!H569</f>
        <v>26267.6</v>
      </c>
      <c r="F42" s="138">
        <f>'Прил. 6'!I569</f>
        <v>23138.6</v>
      </c>
      <c r="G42" s="138">
        <f>'Прил. 6'!J569</f>
        <v>18894.7</v>
      </c>
    </row>
    <row r="43" spans="2:8" ht="12.75" customHeight="1">
      <c r="B43" s="136" t="s">
        <v>346</v>
      </c>
      <c r="C43" s="137" t="s">
        <v>343</v>
      </c>
      <c r="D43" s="137" t="s">
        <v>347</v>
      </c>
      <c r="E43" s="138">
        <f>'Прил. 6'!H601</f>
        <v>130277.3</v>
      </c>
      <c r="F43" s="138">
        <f>'Прил. 6'!I601</f>
        <v>108148.70000000001</v>
      </c>
      <c r="G43" s="138">
        <f>'Прил. 6'!J601</f>
        <v>104777.7</v>
      </c>
      <c r="H43" s="150"/>
    </row>
    <row r="44" spans="2:7" ht="12.75" customHeight="1">
      <c r="B44" s="136" t="s">
        <v>348</v>
      </c>
      <c r="C44" s="137" t="s">
        <v>343</v>
      </c>
      <c r="D44" s="137" t="s">
        <v>349</v>
      </c>
      <c r="E44" s="138">
        <f>'Прил. 6'!H670</f>
        <v>26210.700000000004</v>
      </c>
      <c r="F44" s="138">
        <f>'Прил. 6'!I670</f>
        <v>11790.399999999998</v>
      </c>
      <c r="G44" s="138">
        <f>'Прил. 6'!J670</f>
        <v>12106.099999999999</v>
      </c>
    </row>
    <row r="45" spans="2:7" ht="12.75" customHeight="1">
      <c r="B45" s="136" t="s">
        <v>350</v>
      </c>
      <c r="C45" s="137" t="s">
        <v>343</v>
      </c>
      <c r="D45" s="137" t="s">
        <v>351</v>
      </c>
      <c r="E45" s="138">
        <f>'Прил. 6'!H719</f>
        <v>770.1999999999999</v>
      </c>
      <c r="F45" s="138">
        <f>'Прил. 6'!I719</f>
        <v>450</v>
      </c>
      <c r="G45" s="138">
        <f>'Прил. 6'!J719</f>
        <v>230</v>
      </c>
    </row>
    <row r="46" spans="2:7" ht="12.75" customHeight="1">
      <c r="B46" s="136" t="s">
        <v>352</v>
      </c>
      <c r="C46" s="137" t="s">
        <v>343</v>
      </c>
      <c r="D46" s="137" t="s">
        <v>353</v>
      </c>
      <c r="E46" s="138">
        <f>'Прил. 6'!H814</f>
        <v>5520</v>
      </c>
      <c r="F46" s="138">
        <f>'Прил. 6'!I814</f>
        <v>4463.6</v>
      </c>
      <c r="G46" s="138">
        <f>'Прил. 6'!J814</f>
        <v>4863.6</v>
      </c>
    </row>
    <row r="47" spans="2:7" ht="12.75" customHeight="1">
      <c r="B47" s="140" t="s">
        <v>354</v>
      </c>
      <c r="C47" s="135" t="s">
        <v>355</v>
      </c>
      <c r="D47" s="135"/>
      <c r="E47" s="133">
        <f>E48+E49</f>
        <v>13339.900000000001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356</v>
      </c>
      <c r="C48" s="137" t="s">
        <v>355</v>
      </c>
      <c r="D48" s="137" t="s">
        <v>357</v>
      </c>
      <c r="E48" s="138">
        <f>'Прил. 6'!H849</f>
        <v>9895.900000000001</v>
      </c>
      <c r="F48" s="138">
        <f>'Прил. 6'!I849</f>
        <v>7442.6</v>
      </c>
      <c r="G48" s="138">
        <f>'Прил. 6'!J849</f>
        <v>7270.200000000001</v>
      </c>
    </row>
    <row r="49" spans="2:7" ht="12.75" customHeight="1">
      <c r="B49" s="151" t="s">
        <v>358</v>
      </c>
      <c r="C49" s="137" t="s">
        <v>355</v>
      </c>
      <c r="D49" s="137" t="s">
        <v>359</v>
      </c>
      <c r="E49" s="138">
        <f>'Прил. 6'!H906</f>
        <v>3444</v>
      </c>
      <c r="F49" s="138">
        <f>'Прил. 6'!I906</f>
        <v>2678.7</v>
      </c>
      <c r="G49" s="138">
        <f>'Прил. 6'!J906</f>
        <v>2878.7</v>
      </c>
    </row>
    <row r="50" spans="2:7" ht="12.75" customHeight="1">
      <c r="B50" s="140" t="s">
        <v>360</v>
      </c>
      <c r="C50" s="135" t="s">
        <v>361</v>
      </c>
      <c r="D50" s="135"/>
      <c r="E50" s="133">
        <f>E51+E52+E53+E54</f>
        <v>10601.5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362</v>
      </c>
      <c r="C51" s="137" t="s">
        <v>361</v>
      </c>
      <c r="D51" s="137" t="s">
        <v>363</v>
      </c>
      <c r="E51" s="138">
        <f>'Прил. 6'!H959</f>
        <v>1700</v>
      </c>
      <c r="F51" s="138">
        <f>'Прил. 6'!I959</f>
        <v>1900</v>
      </c>
      <c r="G51" s="138">
        <f>'Прил. 6'!J959</f>
        <v>1900</v>
      </c>
    </row>
    <row r="52" spans="2:7" ht="12.75" customHeight="1">
      <c r="B52" s="136" t="s">
        <v>364</v>
      </c>
      <c r="C52" s="137" t="s">
        <v>361</v>
      </c>
      <c r="D52" s="137" t="s">
        <v>365</v>
      </c>
      <c r="E52" s="138">
        <f>'Прил. 6'!H965</f>
        <v>1882</v>
      </c>
      <c r="F52" s="138">
        <f>'Прил. 6'!I965</f>
        <v>384</v>
      </c>
      <c r="G52" s="138">
        <f>'Прил. 6'!J965</f>
        <v>384</v>
      </c>
    </row>
    <row r="53" spans="2:7" ht="12.75" customHeight="1">
      <c r="B53" s="136" t="s">
        <v>366</v>
      </c>
      <c r="C53" s="137" t="s">
        <v>361</v>
      </c>
      <c r="D53" s="137" t="s">
        <v>367</v>
      </c>
      <c r="E53" s="138">
        <f>'Прил. 6'!H999</f>
        <v>3820.4</v>
      </c>
      <c r="F53" s="138">
        <f>'Прил. 6'!I999</f>
        <v>6189.200000000001</v>
      </c>
      <c r="G53" s="138">
        <f>'Прил. 6'!J999</f>
        <v>6278.900000000001</v>
      </c>
    </row>
    <row r="54" spans="2:7" ht="12.75" customHeight="1">
      <c r="B54" s="136" t="s">
        <v>368</v>
      </c>
      <c r="C54" s="137" t="s">
        <v>361</v>
      </c>
      <c r="D54" s="137" t="s">
        <v>369</v>
      </c>
      <c r="E54" s="138">
        <f>'Прил. 6'!H1043</f>
        <v>3199.1</v>
      </c>
      <c r="F54" s="138">
        <f>'Прил. 6'!I1043</f>
        <v>1375.6</v>
      </c>
      <c r="G54" s="138">
        <f>'Прил. 6'!J1043</f>
        <v>1375.6</v>
      </c>
    </row>
    <row r="55" spans="2:7" ht="12.75" customHeight="1">
      <c r="B55" s="140" t="s">
        <v>370</v>
      </c>
      <c r="C55" s="135" t="s">
        <v>371</v>
      </c>
      <c r="D55" s="135"/>
      <c r="E55" s="133">
        <f>E56</f>
        <v>685.2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372</v>
      </c>
      <c r="C56" s="137" t="s">
        <v>371</v>
      </c>
      <c r="D56" s="137" t="s">
        <v>373</v>
      </c>
      <c r="E56" s="138">
        <f>'Прил. 6'!H1078</f>
        <v>685.2</v>
      </c>
      <c r="F56" s="138">
        <f>'Прил. 6'!I1078</f>
        <v>300</v>
      </c>
      <c r="G56" s="138">
        <f>'Прил. 6'!J1075</f>
        <v>12783</v>
      </c>
    </row>
    <row r="57" spans="2:7" ht="12.75" customHeight="1">
      <c r="B57" s="147" t="s">
        <v>374</v>
      </c>
      <c r="C57" s="152">
        <v>1300</v>
      </c>
      <c r="D57" s="137"/>
      <c r="E57" s="133">
        <f>E58</f>
        <v>380</v>
      </c>
      <c r="F57" s="133">
        <f>F58</f>
        <v>200</v>
      </c>
      <c r="G57" s="133">
        <f>G58</f>
        <v>0</v>
      </c>
    </row>
    <row r="58" spans="2:7" ht="14.25" customHeight="1">
      <c r="B58" s="148" t="s">
        <v>375</v>
      </c>
      <c r="C58" s="153">
        <v>1300</v>
      </c>
      <c r="D58" s="153">
        <v>1301</v>
      </c>
      <c r="E58" s="138">
        <f>'Прил. 6'!H1101</f>
        <v>380</v>
      </c>
      <c r="F58" s="138">
        <f>'Прил. 6'!I1101</f>
        <v>200</v>
      </c>
      <c r="G58" s="138">
        <f>'Прил. 6'!J1101</f>
        <v>0</v>
      </c>
    </row>
    <row r="59" spans="2:7" ht="26.25" customHeight="1">
      <c r="B59" s="140" t="s">
        <v>376</v>
      </c>
      <c r="C59" s="135" t="s">
        <v>377</v>
      </c>
      <c r="D59" s="135"/>
      <c r="E59" s="133">
        <f>E60+E61+E62</f>
        <v>7879.3</v>
      </c>
      <c r="F59" s="133">
        <f>F60+F61+F62</f>
        <v>3979.3</v>
      </c>
      <c r="G59" s="133">
        <f>G60+G61+G62</f>
        <v>3979.3</v>
      </c>
    </row>
    <row r="60" spans="2:7" ht="27.75" customHeight="1">
      <c r="B60" s="136" t="s">
        <v>378</v>
      </c>
      <c r="C60" s="137" t="s">
        <v>377</v>
      </c>
      <c r="D60" s="137" t="s">
        <v>379</v>
      </c>
      <c r="E60" s="138">
        <f>'Прил. 6'!H1109</f>
        <v>3979.3</v>
      </c>
      <c r="F60" s="138">
        <f>'Прил. 6'!I1109</f>
        <v>3979.3</v>
      </c>
      <c r="G60" s="138">
        <f>'Прил. 6'!J1109</f>
        <v>3979.3</v>
      </c>
    </row>
    <row r="61" spans="2:7" ht="12.75" customHeight="1">
      <c r="B61" s="136" t="s">
        <v>380</v>
      </c>
      <c r="C61" s="137" t="s">
        <v>377</v>
      </c>
      <c r="D61" s="137" t="s">
        <v>381</v>
      </c>
      <c r="E61" s="138">
        <f>'Прил. 6'!H1115</f>
        <v>2500</v>
      </c>
      <c r="F61" s="138">
        <f>'Прил. 6'!I1115</f>
        <v>0</v>
      </c>
      <c r="G61" s="138">
        <f>'Прил. 6'!J1115</f>
        <v>0</v>
      </c>
    </row>
    <row r="62" spans="2:7" ht="15.75">
      <c r="B62" s="154" t="s">
        <v>382</v>
      </c>
      <c r="C62" s="137" t="s">
        <v>377</v>
      </c>
      <c r="D62" s="137" t="s">
        <v>383</v>
      </c>
      <c r="E62" s="138">
        <f>'Прил. 6'!H1126</f>
        <v>1400</v>
      </c>
      <c r="F62" s="138"/>
      <c r="G62" s="138"/>
    </row>
    <row r="63" spans="2:7" ht="12.75" customHeight="1">
      <c r="B63" s="155" t="s">
        <v>384</v>
      </c>
      <c r="C63" s="156">
        <v>9900</v>
      </c>
      <c r="D63" s="156"/>
      <c r="E63" s="157">
        <f>E64</f>
        <v>0</v>
      </c>
      <c r="F63" s="158">
        <f>F64</f>
        <v>3041.7</v>
      </c>
      <c r="G63" s="158">
        <f>G64</f>
        <v>5884.3</v>
      </c>
    </row>
    <row r="64" spans="2:7" ht="12.75" customHeight="1">
      <c r="B64" s="159" t="s">
        <v>384</v>
      </c>
      <c r="C64" s="160">
        <v>9900</v>
      </c>
      <c r="D64" s="160">
        <v>9999</v>
      </c>
      <c r="E64" s="161">
        <f>'Прил. 6'!H1127</f>
        <v>0</v>
      </c>
      <c r="F64" s="162">
        <f>'Прил. 6'!I1127</f>
        <v>3041.7</v>
      </c>
      <c r="G64" s="162">
        <f>'Прил. 6'!J1127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35"/>
  <sheetViews>
    <sheetView zoomScale="85" zoomScaleNormal="85" zoomScalePageLayoutView="0" workbookViewId="0" topLeftCell="A1">
      <selection activeCell="L17" sqref="L17"/>
    </sheetView>
  </sheetViews>
  <sheetFormatPr defaultColWidth="6.375" defaultRowHeight="12.75"/>
  <cols>
    <col min="1" max="1" width="6.375" style="163" customWidth="1"/>
    <col min="2" max="2" width="103.375" style="164" customWidth="1"/>
    <col min="3" max="4" width="9.375" style="165" customWidth="1"/>
    <col min="5" max="5" width="14.375" style="165" customWidth="1"/>
    <col min="6" max="7" width="4.375" style="165" customWidth="1"/>
    <col min="8" max="10" width="10.375" style="165" customWidth="1"/>
    <col min="11" max="11" width="9.375" style="163" customWidth="1"/>
    <col min="12" max="13" width="7.375" style="163" customWidth="1"/>
    <col min="14" max="64" width="6.375" style="163" customWidth="1"/>
    <col min="65" max="16384" width="6.375" style="166" customWidth="1"/>
  </cols>
  <sheetData>
    <row r="1" spans="2:10" ht="12.75" customHeight="1">
      <c r="B1" s="564" t="s">
        <v>178</v>
      </c>
      <c r="C1" s="564"/>
      <c r="D1" s="564"/>
      <c r="E1" s="564"/>
      <c r="F1" s="564"/>
      <c r="G1" s="564"/>
      <c r="H1" s="564"/>
      <c r="I1" s="564"/>
      <c r="J1" s="564"/>
    </row>
    <row r="2" spans="2:10" ht="12.75" customHeight="1">
      <c r="B2" s="562" t="s">
        <v>1</v>
      </c>
      <c r="C2" s="562"/>
      <c r="D2" s="562"/>
      <c r="E2" s="562"/>
      <c r="F2" s="562"/>
      <c r="G2" s="562"/>
      <c r="H2" s="562"/>
      <c r="I2" s="562"/>
      <c r="J2" s="562"/>
    </row>
    <row r="3" spans="2:10" ht="12.75" customHeight="1">
      <c r="B3" s="562" t="s">
        <v>2</v>
      </c>
      <c r="C3" s="562"/>
      <c r="D3" s="562"/>
      <c r="E3" s="562"/>
      <c r="F3" s="562"/>
      <c r="G3" s="562"/>
      <c r="H3" s="562"/>
      <c r="I3" s="562"/>
      <c r="J3" s="562"/>
    </row>
    <row r="4" spans="2:10" ht="12.75" customHeight="1">
      <c r="B4" s="563" t="s">
        <v>3</v>
      </c>
      <c r="C4" s="563"/>
      <c r="D4" s="563"/>
      <c r="E4" s="563"/>
      <c r="F4" s="563"/>
      <c r="G4" s="563"/>
      <c r="H4" s="563"/>
      <c r="I4" s="563"/>
      <c r="J4" s="563"/>
    </row>
    <row r="5" spans="3:10" ht="12.75" customHeight="1">
      <c r="C5" s="167"/>
      <c r="D5" s="167"/>
      <c r="E5" s="167"/>
      <c r="F5" s="167"/>
      <c r="G5" s="168"/>
      <c r="H5" s="168"/>
      <c r="I5" s="168"/>
      <c r="J5" s="168"/>
    </row>
    <row r="6" spans="3:10" ht="15.75" customHeight="1">
      <c r="C6" s="167"/>
      <c r="D6" s="167"/>
      <c r="E6" s="167"/>
      <c r="F6" s="167"/>
      <c r="G6" s="586" t="s">
        <v>385</v>
      </c>
      <c r="H6" s="586"/>
      <c r="I6" s="586"/>
      <c r="J6" s="586"/>
    </row>
    <row r="7" spans="3:10" ht="12.75" customHeight="1">
      <c r="C7" s="587" t="s">
        <v>50</v>
      </c>
      <c r="D7" s="587"/>
      <c r="E7" s="587"/>
      <c r="F7" s="587"/>
      <c r="G7" s="587"/>
      <c r="H7" s="587"/>
      <c r="I7" s="587"/>
      <c r="J7" s="587"/>
    </row>
    <row r="8" spans="2:10" ht="12.75" customHeight="1">
      <c r="B8" s="588" t="s">
        <v>5</v>
      </c>
      <c r="C8" s="588"/>
      <c r="D8" s="588"/>
      <c r="E8" s="588"/>
      <c r="F8" s="588"/>
      <c r="G8" s="588"/>
      <c r="H8" s="588"/>
      <c r="I8" s="588"/>
      <c r="J8" s="588"/>
    </row>
    <row r="9" spans="2:13" ht="12.75" customHeight="1">
      <c r="B9" s="567" t="s">
        <v>6</v>
      </c>
      <c r="C9" s="567"/>
      <c r="D9" s="567"/>
      <c r="E9" s="567"/>
      <c r="F9" s="567"/>
      <c r="G9" s="567"/>
      <c r="H9" s="567"/>
      <c r="I9" s="567"/>
      <c r="J9" s="567"/>
      <c r="K9" s="6"/>
      <c r="L9" s="6"/>
      <c r="M9" s="6"/>
    </row>
    <row r="10" spans="2:8" ht="12.75" customHeight="1">
      <c r="B10" s="169"/>
      <c r="C10" s="170"/>
      <c r="D10" s="170"/>
      <c r="E10" s="170"/>
      <c r="F10" s="170"/>
      <c r="G10" s="170"/>
      <c r="H10" s="171"/>
    </row>
    <row r="11" spans="2:10" ht="41.25" customHeight="1">
      <c r="B11" s="589" t="s">
        <v>386</v>
      </c>
      <c r="C11" s="589"/>
      <c r="D11" s="589"/>
      <c r="E11" s="589"/>
      <c r="F11" s="589"/>
      <c r="G11" s="589"/>
      <c r="H11" s="589"/>
      <c r="I11" s="589"/>
      <c r="J11" s="589"/>
    </row>
    <row r="12" spans="2:10" ht="12.75" customHeight="1">
      <c r="B12" s="172"/>
      <c r="J12" s="6" t="s">
        <v>295</v>
      </c>
    </row>
    <row r="13" spans="2:10" ht="22.5" customHeight="1">
      <c r="B13" s="173" t="s">
        <v>296</v>
      </c>
      <c r="C13" s="130" t="s">
        <v>297</v>
      </c>
      <c r="D13" s="130" t="s">
        <v>298</v>
      </c>
      <c r="E13" s="130" t="s">
        <v>387</v>
      </c>
      <c r="F13" s="130" t="s">
        <v>388</v>
      </c>
      <c r="G13" s="174" t="s">
        <v>389</v>
      </c>
      <c r="H13" s="15" t="s">
        <v>12</v>
      </c>
      <c r="I13" s="15" t="s">
        <v>13</v>
      </c>
      <c r="J13" s="15" t="s">
        <v>14</v>
      </c>
    </row>
    <row r="14" spans="2:10" ht="12.75" customHeight="1">
      <c r="B14" s="175" t="s">
        <v>299</v>
      </c>
      <c r="C14" s="132"/>
      <c r="D14" s="132"/>
      <c r="E14" s="132"/>
      <c r="F14" s="132"/>
      <c r="G14" s="132"/>
      <c r="H14" s="176">
        <f>H20+H292+H326+H389+H565+H843+H955+H1075+H1099+H1106+H555+H1127</f>
        <v>391965.7</v>
      </c>
      <c r="I14" s="176">
        <f>I20+I292+I326+I389+I565+I843+I955+I1075+I1099+I1106+I555+I1127</f>
        <v>291822.4</v>
      </c>
      <c r="J14" s="176">
        <f>J20+J292+J326+J389+J565+J843+J955+J1075+J1099+J1106+J555+J1127</f>
        <v>253742.69999999998</v>
      </c>
    </row>
    <row r="15" spans="2:10" ht="12.75" customHeight="1" hidden="1">
      <c r="B15" s="175" t="s">
        <v>390</v>
      </c>
      <c r="C15" s="132"/>
      <c r="D15" s="132"/>
      <c r="E15" s="132"/>
      <c r="F15" s="132"/>
      <c r="G15" s="132">
        <v>1</v>
      </c>
      <c r="H15" s="176">
        <f>H844</f>
        <v>0</v>
      </c>
      <c r="I15" s="176">
        <f>I844</f>
        <v>0</v>
      </c>
      <c r="J15" s="176">
        <f>J844</f>
        <v>0</v>
      </c>
    </row>
    <row r="16" spans="2:10" ht="12.75" customHeight="1">
      <c r="B16" s="175" t="s">
        <v>391</v>
      </c>
      <c r="C16" s="132"/>
      <c r="D16" s="132"/>
      <c r="E16" s="132"/>
      <c r="F16" s="132"/>
      <c r="G16" s="132">
        <v>2</v>
      </c>
      <c r="H16" s="176">
        <f>H21+H327+H390+H566+H845+H956+H1076+H1107+H1100+H556+H1128</f>
        <v>194140.39999999997</v>
      </c>
      <c r="I16" s="176">
        <f>I21+I327+I390+I566+I845+I956+I1076+I1107+I1100+I556+I1128</f>
        <v>125500</v>
      </c>
      <c r="J16" s="176">
        <f>J21+J327+J390+J566+J845+J956+J1076+J1107+J1100+J556+J1128</f>
        <v>121495.5</v>
      </c>
    </row>
    <row r="17" spans="2:10" ht="12.75" customHeight="1">
      <c r="B17" s="175" t="s">
        <v>392</v>
      </c>
      <c r="C17" s="132"/>
      <c r="D17" s="132"/>
      <c r="E17" s="132"/>
      <c r="F17" s="132"/>
      <c r="G17" s="132">
        <v>3</v>
      </c>
      <c r="H17" s="176">
        <f>H22+H328+H391+H567+H846+H957+H1108+H557</f>
        <v>180881.1</v>
      </c>
      <c r="I17" s="176">
        <f>I22+I328+I391+I567+I846+I957+I1108+I557</f>
        <v>139399.09999999998</v>
      </c>
      <c r="J17" s="176">
        <f>J22+J328+J391+J567+J846+J957+J1108+J557+J1077</f>
        <v>120361.30000000002</v>
      </c>
    </row>
    <row r="18" spans="2:10" ht="12.75" customHeight="1">
      <c r="B18" s="175" t="s">
        <v>393</v>
      </c>
      <c r="C18" s="132"/>
      <c r="D18" s="132"/>
      <c r="E18" s="132"/>
      <c r="F18" s="132"/>
      <c r="G18" s="132">
        <v>4</v>
      </c>
      <c r="H18" s="176">
        <f>H23+H294+H568+H847+H958+H392</f>
        <v>16944.2</v>
      </c>
      <c r="I18" s="176">
        <f>I23+I294+I568+I847+I958+I392</f>
        <v>26923.3</v>
      </c>
      <c r="J18" s="176">
        <f>J23+J294+J568+J847+J958+J392</f>
        <v>11885.9</v>
      </c>
    </row>
    <row r="19" spans="2:10" ht="12.75" customHeight="1" hidden="1">
      <c r="B19" s="175" t="s">
        <v>394</v>
      </c>
      <c r="C19" s="132"/>
      <c r="D19" s="132"/>
      <c r="E19" s="132"/>
      <c r="F19" s="132"/>
      <c r="G19" s="132">
        <v>6</v>
      </c>
      <c r="H19" s="176"/>
      <c r="I19" s="177"/>
      <c r="J19" s="177"/>
    </row>
    <row r="20" spans="2:10" ht="12.75" customHeight="1">
      <c r="B20" s="178" t="s">
        <v>300</v>
      </c>
      <c r="C20" s="135" t="s">
        <v>301</v>
      </c>
      <c r="D20" s="132"/>
      <c r="E20" s="132"/>
      <c r="F20" s="132"/>
      <c r="G20" s="132"/>
      <c r="H20" s="176">
        <f>H24+H34+H46+H68+H74+H102+H115</f>
        <v>62119.399999999994</v>
      </c>
      <c r="I20" s="176">
        <f>I24+I34+I46+I68+I74+I102+I115</f>
        <v>32137.4</v>
      </c>
      <c r="J20" s="176">
        <f>J24+J34+J46+J68+J74+J102+J115</f>
        <v>31072.1</v>
      </c>
    </row>
    <row r="21" spans="2:10" ht="12.75" customHeight="1">
      <c r="B21" s="175" t="s">
        <v>391</v>
      </c>
      <c r="C21" s="132"/>
      <c r="D21" s="132"/>
      <c r="E21" s="132"/>
      <c r="F21" s="132"/>
      <c r="G21" s="132">
        <v>2</v>
      </c>
      <c r="H21" s="176">
        <f>H29+H39+H42+H52+H57+H60+H63+H79+H82+H107+H126+H144+H242+H246+H249+H258+H276+H279+H283+H281+H85+H45+H172+H180+H238+H254+H256+H252+H208+H262+H268+H173+H119+H91+H94+H97+H265+H213</f>
        <v>61082.69999999999</v>
      </c>
      <c r="I21" s="176">
        <f>I29+I39+I42+I52+I57+I60+I63+I79+I82+I107+I126+I144+I242+I246+I249+I258+I276+I279+I283+I281+I85+I45+I172+I180+I238+I254+I256+I252+I208+I262+I268+I173+I119+I91+I94+I97+I265+I213</f>
        <v>31113.600000000002</v>
      </c>
      <c r="J21" s="176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5" t="s">
        <v>392</v>
      </c>
      <c r="C22" s="132"/>
      <c r="D22" s="132"/>
      <c r="E22" s="132"/>
      <c r="F22" s="132"/>
      <c r="G22" s="132">
        <v>3</v>
      </c>
      <c r="H22" s="176">
        <f>H217+H220+H224+H227+H231+H234+H272+H67+H101+H287+H33</f>
        <v>1022.7</v>
      </c>
      <c r="I22" s="176">
        <f>I217+I220+I224+I227+I231+I234+I272+I67+I101+I287</f>
        <v>1022.7</v>
      </c>
      <c r="J22" s="176">
        <f>J217+J220+J224+J227+J231+J234+J272+J67+J101+J287</f>
        <v>1022.7</v>
      </c>
    </row>
    <row r="23" spans="2:10" ht="12.75" customHeight="1">
      <c r="B23" s="175" t="s">
        <v>393</v>
      </c>
      <c r="C23" s="132"/>
      <c r="D23" s="132"/>
      <c r="E23" s="132"/>
      <c r="F23" s="132"/>
      <c r="G23" s="132">
        <v>4</v>
      </c>
      <c r="H23" s="176">
        <f>H73+H291</f>
        <v>14</v>
      </c>
      <c r="I23" s="176">
        <f>I73</f>
        <v>1.1</v>
      </c>
      <c r="J23" s="176">
        <f>J73</f>
        <v>1</v>
      </c>
    </row>
    <row r="24" spans="2:10" ht="27" customHeight="1">
      <c r="B24" s="179" t="s">
        <v>302</v>
      </c>
      <c r="C24" s="180" t="s">
        <v>301</v>
      </c>
      <c r="D24" s="180" t="s">
        <v>303</v>
      </c>
      <c r="E24" s="137"/>
      <c r="F24" s="137"/>
      <c r="G24" s="137"/>
      <c r="H24" s="177">
        <f>H25+H30</f>
        <v>2336.2</v>
      </c>
      <c r="I24" s="177">
        <f>I25</f>
        <v>1785.1</v>
      </c>
      <c r="J24" s="177">
        <f>J25</f>
        <v>1985.1</v>
      </c>
    </row>
    <row r="25" spans="2:10" ht="15.75" customHeight="1">
      <c r="B25" s="181" t="s">
        <v>395</v>
      </c>
      <c r="C25" s="182" t="s">
        <v>301</v>
      </c>
      <c r="D25" s="137" t="s">
        <v>303</v>
      </c>
      <c r="E25" s="137" t="s">
        <v>396</v>
      </c>
      <c r="F25" s="137"/>
      <c r="G25" s="137"/>
      <c r="H25" s="177">
        <f>H26</f>
        <v>2336.2</v>
      </c>
      <c r="I25" s="177">
        <f>I26</f>
        <v>1785.1</v>
      </c>
      <c r="J25" s="177">
        <f>J26</f>
        <v>1985.1</v>
      </c>
    </row>
    <row r="26" spans="2:10" ht="12.75" customHeight="1">
      <c r="B26" s="183" t="s">
        <v>397</v>
      </c>
      <c r="C26" s="137" t="s">
        <v>301</v>
      </c>
      <c r="D26" s="137" t="s">
        <v>303</v>
      </c>
      <c r="E26" s="184" t="s">
        <v>398</v>
      </c>
      <c r="F26" s="137"/>
      <c r="G26" s="137"/>
      <c r="H26" s="177">
        <f>H27</f>
        <v>2336.2</v>
      </c>
      <c r="I26" s="177">
        <f>I27</f>
        <v>1785.1</v>
      </c>
      <c r="J26" s="177">
        <f>J27</f>
        <v>1985.1</v>
      </c>
    </row>
    <row r="27" spans="2:10" ht="40.5" customHeight="1">
      <c r="B27" s="181" t="s">
        <v>399</v>
      </c>
      <c r="C27" s="137" t="s">
        <v>301</v>
      </c>
      <c r="D27" s="137" t="s">
        <v>303</v>
      </c>
      <c r="E27" s="184" t="s">
        <v>398</v>
      </c>
      <c r="F27" s="137" t="s">
        <v>400</v>
      </c>
      <c r="G27" s="137"/>
      <c r="H27" s="177">
        <f>H28</f>
        <v>2336.2</v>
      </c>
      <c r="I27" s="177">
        <f>I28</f>
        <v>1785.1</v>
      </c>
      <c r="J27" s="177">
        <f>J28</f>
        <v>1985.1</v>
      </c>
    </row>
    <row r="28" spans="2:10" ht="15.75" customHeight="1">
      <c r="B28" s="181" t="s">
        <v>401</v>
      </c>
      <c r="C28" s="137" t="s">
        <v>301</v>
      </c>
      <c r="D28" s="137" t="s">
        <v>303</v>
      </c>
      <c r="E28" s="184" t="s">
        <v>398</v>
      </c>
      <c r="F28" s="137" t="s">
        <v>402</v>
      </c>
      <c r="G28" s="137"/>
      <c r="H28" s="177">
        <f>H29</f>
        <v>2336.2</v>
      </c>
      <c r="I28" s="177">
        <f>I29</f>
        <v>1785.1</v>
      </c>
      <c r="J28" s="177">
        <f>J29</f>
        <v>1985.1</v>
      </c>
    </row>
    <row r="29" spans="2:10" ht="15.75" customHeight="1">
      <c r="B29" s="181" t="s">
        <v>391</v>
      </c>
      <c r="C29" s="137" t="s">
        <v>301</v>
      </c>
      <c r="D29" s="137" t="s">
        <v>303</v>
      </c>
      <c r="E29" s="184" t="s">
        <v>398</v>
      </c>
      <c r="F29" s="137" t="s">
        <v>402</v>
      </c>
      <c r="G29" s="137">
        <v>2</v>
      </c>
      <c r="H29" s="177">
        <f>'Прил. 7'!I98</f>
        <v>2336.2</v>
      </c>
      <c r="I29" s="177">
        <f>'Прил. 7'!J98</f>
        <v>1785.1</v>
      </c>
      <c r="J29" s="177">
        <f>'Прил. 7'!K98</f>
        <v>1985.1</v>
      </c>
    </row>
    <row r="30" spans="2:10" ht="42.75" hidden="1">
      <c r="B30" s="185" t="s">
        <v>403</v>
      </c>
      <c r="C30" s="137" t="s">
        <v>301</v>
      </c>
      <c r="D30" s="137" t="s">
        <v>303</v>
      </c>
      <c r="E30" s="186" t="s">
        <v>396</v>
      </c>
      <c r="F30" s="130"/>
      <c r="G30" s="130"/>
      <c r="H30" s="177">
        <f>H31</f>
        <v>0</v>
      </c>
      <c r="I30" s="177">
        <f>I31</f>
        <v>0</v>
      </c>
      <c r="J30" s="177">
        <f>J31</f>
        <v>0</v>
      </c>
    </row>
    <row r="31" spans="2:10" ht="15.75" customHeight="1" hidden="1">
      <c r="B31" s="187" t="s">
        <v>399</v>
      </c>
      <c r="C31" s="137" t="s">
        <v>301</v>
      </c>
      <c r="D31" s="137" t="s">
        <v>303</v>
      </c>
      <c r="E31" s="186" t="s">
        <v>404</v>
      </c>
      <c r="F31" s="137" t="s">
        <v>400</v>
      </c>
      <c r="G31" s="130"/>
      <c r="H31" s="177">
        <f>H32</f>
        <v>0</v>
      </c>
      <c r="I31" s="177">
        <f>I32</f>
        <v>0</v>
      </c>
      <c r="J31" s="177">
        <f>J32</f>
        <v>0</v>
      </c>
    </row>
    <row r="32" spans="2:10" ht="15.75" customHeight="1" hidden="1">
      <c r="B32" s="188" t="s">
        <v>401</v>
      </c>
      <c r="C32" s="137" t="s">
        <v>301</v>
      </c>
      <c r="D32" s="137" t="s">
        <v>303</v>
      </c>
      <c r="E32" s="186" t="s">
        <v>404</v>
      </c>
      <c r="F32" s="137" t="s">
        <v>402</v>
      </c>
      <c r="G32" s="130"/>
      <c r="H32" s="177">
        <f>H33</f>
        <v>0</v>
      </c>
      <c r="I32" s="177">
        <f>I33</f>
        <v>0</v>
      </c>
      <c r="J32" s="177">
        <f>J33</f>
        <v>0</v>
      </c>
    </row>
    <row r="33" spans="2:10" ht="15.75" customHeight="1" hidden="1">
      <c r="B33" s="188" t="s">
        <v>392</v>
      </c>
      <c r="C33" s="137" t="s">
        <v>301</v>
      </c>
      <c r="D33" s="137" t="s">
        <v>303</v>
      </c>
      <c r="E33" s="186" t="s">
        <v>404</v>
      </c>
      <c r="F33" s="137" t="s">
        <v>402</v>
      </c>
      <c r="G33" s="130">
        <v>3</v>
      </c>
      <c r="H33" s="177">
        <f>'Прил. 7'!I102</f>
        <v>0</v>
      </c>
      <c r="I33" s="177"/>
      <c r="J33" s="177"/>
    </row>
    <row r="34" spans="2:10" ht="27.75" customHeight="1">
      <c r="B34" s="179" t="s">
        <v>304</v>
      </c>
      <c r="C34" s="180" t="s">
        <v>301</v>
      </c>
      <c r="D34" s="180" t="s">
        <v>305</v>
      </c>
      <c r="E34" s="189"/>
      <c r="F34" s="137"/>
      <c r="G34" s="137"/>
      <c r="H34" s="177">
        <f>H35</f>
        <v>1096.9</v>
      </c>
      <c r="I34" s="177">
        <f>I35</f>
        <v>742.4</v>
      </c>
      <c r="J34" s="177">
        <f>J35</f>
        <v>842.4</v>
      </c>
    </row>
    <row r="35" spans="2:10" ht="15.75" customHeight="1">
      <c r="B35" s="181" t="s">
        <v>395</v>
      </c>
      <c r="C35" s="137" t="s">
        <v>301</v>
      </c>
      <c r="D35" s="137" t="s">
        <v>305</v>
      </c>
      <c r="E35" s="137" t="s">
        <v>396</v>
      </c>
      <c r="F35" s="137"/>
      <c r="G35" s="137"/>
      <c r="H35" s="177">
        <f>H36</f>
        <v>1096.9</v>
      </c>
      <c r="I35" s="177">
        <f>I36</f>
        <v>742.4</v>
      </c>
      <c r="J35" s="177">
        <f>J36</f>
        <v>842.4</v>
      </c>
    </row>
    <row r="36" spans="2:10" ht="15.75" customHeight="1">
      <c r="B36" s="190" t="s">
        <v>405</v>
      </c>
      <c r="C36" s="137" t="s">
        <v>301</v>
      </c>
      <c r="D36" s="137" t="s">
        <v>305</v>
      </c>
      <c r="E36" s="184" t="s">
        <v>406</v>
      </c>
      <c r="F36" s="137"/>
      <c r="G36" s="137"/>
      <c r="H36" s="177">
        <f>H37+H40+H43</f>
        <v>1096.9</v>
      </c>
      <c r="I36" s="177">
        <f>I37+I40</f>
        <v>742.4</v>
      </c>
      <c r="J36" s="177">
        <f>J37+J40</f>
        <v>842.4</v>
      </c>
    </row>
    <row r="37" spans="2:10" ht="40.5" customHeight="1">
      <c r="B37" s="181" t="s">
        <v>399</v>
      </c>
      <c r="C37" s="137" t="s">
        <v>301</v>
      </c>
      <c r="D37" s="137" t="s">
        <v>305</v>
      </c>
      <c r="E37" s="184" t="s">
        <v>406</v>
      </c>
      <c r="F37" s="137" t="s">
        <v>400</v>
      </c>
      <c r="G37" s="137"/>
      <c r="H37" s="177">
        <f>H38</f>
        <v>900</v>
      </c>
      <c r="I37" s="177">
        <f>I38</f>
        <v>692.4</v>
      </c>
      <c r="J37" s="177">
        <f>J38</f>
        <v>792.4</v>
      </c>
    </row>
    <row r="38" spans="2:10" ht="15.75" customHeight="1">
      <c r="B38" s="181" t="s">
        <v>401</v>
      </c>
      <c r="C38" s="137" t="s">
        <v>301</v>
      </c>
      <c r="D38" s="137" t="s">
        <v>305</v>
      </c>
      <c r="E38" s="184" t="s">
        <v>406</v>
      </c>
      <c r="F38" s="137" t="s">
        <v>402</v>
      </c>
      <c r="G38" s="137"/>
      <c r="H38" s="177">
        <f>H39</f>
        <v>900</v>
      </c>
      <c r="I38" s="177">
        <f>I39</f>
        <v>692.4</v>
      </c>
      <c r="J38" s="177">
        <f>J39</f>
        <v>792.4</v>
      </c>
    </row>
    <row r="39" spans="2:10" ht="15.75" customHeight="1">
      <c r="B39" s="181" t="s">
        <v>391</v>
      </c>
      <c r="C39" s="137" t="s">
        <v>301</v>
      </c>
      <c r="D39" s="137" t="s">
        <v>305</v>
      </c>
      <c r="E39" s="184" t="s">
        <v>406</v>
      </c>
      <c r="F39" s="137" t="s">
        <v>402</v>
      </c>
      <c r="G39" s="137">
        <v>2</v>
      </c>
      <c r="H39" s="177">
        <f>'Прил. 7'!I630</f>
        <v>900</v>
      </c>
      <c r="I39" s="177">
        <f>'Прил. 7'!J630</f>
        <v>692.4</v>
      </c>
      <c r="J39" s="177">
        <f>'Прил. 7'!K630</f>
        <v>792.4</v>
      </c>
    </row>
    <row r="40" spans="2:10" ht="12.75" customHeight="1">
      <c r="B40" s="181" t="s">
        <v>407</v>
      </c>
      <c r="C40" s="137" t="s">
        <v>301</v>
      </c>
      <c r="D40" s="137" t="s">
        <v>305</v>
      </c>
      <c r="E40" s="184" t="s">
        <v>406</v>
      </c>
      <c r="F40" s="137" t="s">
        <v>408</v>
      </c>
      <c r="G40" s="137"/>
      <c r="H40" s="177">
        <f>H41</f>
        <v>191.9</v>
      </c>
      <c r="I40" s="177">
        <f>I41</f>
        <v>50</v>
      </c>
      <c r="J40" s="177">
        <f>J41</f>
        <v>50</v>
      </c>
    </row>
    <row r="41" spans="2:10" ht="12.75" customHeight="1">
      <c r="B41" s="191" t="s">
        <v>409</v>
      </c>
      <c r="C41" s="137" t="s">
        <v>301</v>
      </c>
      <c r="D41" s="137" t="s">
        <v>305</v>
      </c>
      <c r="E41" s="184" t="s">
        <v>406</v>
      </c>
      <c r="F41" s="137" t="s">
        <v>410</v>
      </c>
      <c r="G41" s="137"/>
      <c r="H41" s="177">
        <f>H42</f>
        <v>191.9</v>
      </c>
      <c r="I41" s="177">
        <f>I42</f>
        <v>50</v>
      </c>
      <c r="J41" s="177">
        <f>J42</f>
        <v>50</v>
      </c>
    </row>
    <row r="42" spans="2:10" ht="14.25" customHeight="1">
      <c r="B42" s="188" t="s">
        <v>391</v>
      </c>
      <c r="C42" s="137" t="s">
        <v>301</v>
      </c>
      <c r="D42" s="137" t="s">
        <v>305</v>
      </c>
      <c r="E42" s="184" t="s">
        <v>406</v>
      </c>
      <c r="F42" s="137" t="s">
        <v>410</v>
      </c>
      <c r="G42" s="137">
        <v>2</v>
      </c>
      <c r="H42" s="177">
        <f>'Прил. 7'!I633</f>
        <v>191.9</v>
      </c>
      <c r="I42" s="177">
        <f>'Прил. 7'!J633</f>
        <v>50</v>
      </c>
      <c r="J42" s="177">
        <f>'Прил. 7'!K633</f>
        <v>50</v>
      </c>
    </row>
    <row r="43" spans="2:10" ht="14.25" customHeight="1">
      <c r="B43" s="192" t="s">
        <v>411</v>
      </c>
      <c r="C43" s="137" t="s">
        <v>301</v>
      </c>
      <c r="D43" s="137" t="s">
        <v>305</v>
      </c>
      <c r="E43" s="184" t="s">
        <v>406</v>
      </c>
      <c r="F43" s="137" t="s">
        <v>412</v>
      </c>
      <c r="G43" s="137"/>
      <c r="H43" s="177">
        <f>H44</f>
        <v>5</v>
      </c>
      <c r="I43" s="177">
        <f>I44</f>
        <v>0</v>
      </c>
      <c r="J43" s="177">
        <f>J44</f>
        <v>0</v>
      </c>
    </row>
    <row r="44" spans="2:10" ht="14.25" customHeight="1">
      <c r="B44" s="192" t="s">
        <v>413</v>
      </c>
      <c r="C44" s="137" t="s">
        <v>301</v>
      </c>
      <c r="D44" s="137" t="s">
        <v>305</v>
      </c>
      <c r="E44" s="184" t="s">
        <v>406</v>
      </c>
      <c r="F44" s="137" t="s">
        <v>414</v>
      </c>
      <c r="G44" s="137"/>
      <c r="H44" s="177">
        <f>H45</f>
        <v>5</v>
      </c>
      <c r="I44" s="177">
        <f>I45</f>
        <v>0</v>
      </c>
      <c r="J44" s="177">
        <f>J45</f>
        <v>0</v>
      </c>
    </row>
    <row r="45" spans="2:10" ht="14.25" customHeight="1">
      <c r="B45" s="192" t="s">
        <v>391</v>
      </c>
      <c r="C45" s="137" t="s">
        <v>301</v>
      </c>
      <c r="D45" s="137" t="s">
        <v>305</v>
      </c>
      <c r="E45" s="184" t="s">
        <v>406</v>
      </c>
      <c r="F45" s="137" t="s">
        <v>414</v>
      </c>
      <c r="G45" s="137" t="s">
        <v>415</v>
      </c>
      <c r="H45" s="177">
        <f>'Прил. 7'!I636</f>
        <v>5</v>
      </c>
      <c r="I45" s="177">
        <f>'Прил. 7'!J636</f>
        <v>0</v>
      </c>
      <c r="J45" s="177">
        <f>'Прил. 7'!K636</f>
        <v>0</v>
      </c>
    </row>
    <row r="46" spans="2:10" ht="27.75" customHeight="1">
      <c r="B46" s="179" t="s">
        <v>306</v>
      </c>
      <c r="C46" s="180" t="s">
        <v>301</v>
      </c>
      <c r="D46" s="180" t="s">
        <v>307</v>
      </c>
      <c r="E46" s="189"/>
      <c r="F46" s="137"/>
      <c r="G46" s="137"/>
      <c r="H46" s="177">
        <f>H47+H53+H64</f>
        <v>20700.199999999997</v>
      </c>
      <c r="I46" s="177">
        <f>I47+I53</f>
        <v>13610.6</v>
      </c>
      <c r="J46" s="177">
        <f>J47+J53</f>
        <v>14010.6</v>
      </c>
    </row>
    <row r="47" spans="2:10" ht="28.5" customHeight="1" hidden="1">
      <c r="B47" s="178" t="s">
        <v>416</v>
      </c>
      <c r="C47" s="137" t="s">
        <v>301</v>
      </c>
      <c r="D47" s="137" t="s">
        <v>307</v>
      </c>
      <c r="E47" s="184" t="s">
        <v>417</v>
      </c>
      <c r="F47" s="137"/>
      <c r="G47" s="137"/>
      <c r="H47" s="177">
        <f>H49</f>
        <v>15</v>
      </c>
      <c r="I47" s="177">
        <f>I49</f>
        <v>15</v>
      </c>
      <c r="J47" s="177">
        <f>J49</f>
        <v>15</v>
      </c>
    </row>
    <row r="48" spans="2:10" ht="12.75" customHeight="1" hidden="1">
      <c r="B48" s="188" t="s">
        <v>418</v>
      </c>
      <c r="C48" s="137" t="s">
        <v>301</v>
      </c>
      <c r="D48" s="137" t="s">
        <v>307</v>
      </c>
      <c r="E48" s="184" t="s">
        <v>417</v>
      </c>
      <c r="F48" s="137"/>
      <c r="G48" s="137"/>
      <c r="H48" s="177">
        <f>H49</f>
        <v>15</v>
      </c>
      <c r="I48" s="177">
        <f>I49</f>
        <v>15</v>
      </c>
      <c r="J48" s="177">
        <f>J49</f>
        <v>15</v>
      </c>
    </row>
    <row r="49" spans="2:10" ht="12.75" customHeight="1" hidden="1">
      <c r="B49" s="188" t="s">
        <v>419</v>
      </c>
      <c r="C49" s="137" t="s">
        <v>301</v>
      </c>
      <c r="D49" s="137" t="s">
        <v>307</v>
      </c>
      <c r="E49" s="184" t="s">
        <v>420</v>
      </c>
      <c r="F49" s="137"/>
      <c r="G49" s="137"/>
      <c r="H49" s="177">
        <f>H50</f>
        <v>15</v>
      </c>
      <c r="I49" s="177">
        <f>I50</f>
        <v>15</v>
      </c>
      <c r="J49" s="177">
        <f>J50</f>
        <v>15</v>
      </c>
    </row>
    <row r="50" spans="2:10" ht="12.75" customHeight="1" hidden="1">
      <c r="B50" s="191" t="s">
        <v>407</v>
      </c>
      <c r="C50" s="137" t="s">
        <v>301</v>
      </c>
      <c r="D50" s="137" t="s">
        <v>307</v>
      </c>
      <c r="E50" s="184" t="s">
        <v>420</v>
      </c>
      <c r="F50" s="137" t="s">
        <v>408</v>
      </c>
      <c r="G50" s="137"/>
      <c r="H50" s="177">
        <f>H51</f>
        <v>15</v>
      </c>
      <c r="I50" s="177">
        <f>I51</f>
        <v>15</v>
      </c>
      <c r="J50" s="177">
        <f>J51</f>
        <v>15</v>
      </c>
    </row>
    <row r="51" spans="2:10" ht="12.75" customHeight="1" hidden="1">
      <c r="B51" s="191" t="s">
        <v>409</v>
      </c>
      <c r="C51" s="137" t="s">
        <v>301</v>
      </c>
      <c r="D51" s="137" t="s">
        <v>307</v>
      </c>
      <c r="E51" s="184" t="s">
        <v>420</v>
      </c>
      <c r="F51" s="137" t="s">
        <v>410</v>
      </c>
      <c r="G51" s="137"/>
      <c r="H51" s="177">
        <f>H52</f>
        <v>15</v>
      </c>
      <c r="I51" s="177">
        <f>I52</f>
        <v>15</v>
      </c>
      <c r="J51" s="177">
        <f>J52</f>
        <v>15</v>
      </c>
    </row>
    <row r="52" spans="2:10" ht="14.25" customHeight="1" hidden="1">
      <c r="B52" s="188" t="s">
        <v>391</v>
      </c>
      <c r="C52" s="137" t="s">
        <v>301</v>
      </c>
      <c r="D52" s="137" t="s">
        <v>307</v>
      </c>
      <c r="E52" s="184" t="s">
        <v>420</v>
      </c>
      <c r="F52" s="137" t="s">
        <v>410</v>
      </c>
      <c r="G52" s="137" t="s">
        <v>415</v>
      </c>
      <c r="H52" s="177">
        <f>'Прил. 7'!I109</f>
        <v>15</v>
      </c>
      <c r="I52" s="177">
        <f>'Прил. 7'!J109</f>
        <v>15</v>
      </c>
      <c r="J52" s="177">
        <f>'Прил. 7'!K109</f>
        <v>15</v>
      </c>
    </row>
    <row r="53" spans="2:10" ht="12.75" customHeight="1">
      <c r="B53" s="188" t="s">
        <v>395</v>
      </c>
      <c r="C53" s="137" t="s">
        <v>301</v>
      </c>
      <c r="D53" s="137" t="s">
        <v>307</v>
      </c>
      <c r="E53" s="137" t="s">
        <v>396</v>
      </c>
      <c r="F53" s="137"/>
      <c r="G53" s="137"/>
      <c r="H53" s="177">
        <f>H54</f>
        <v>20685.199999999997</v>
      </c>
      <c r="I53" s="177">
        <f>I54</f>
        <v>13595.6</v>
      </c>
      <c r="J53" s="177">
        <f>J54</f>
        <v>13995.6</v>
      </c>
    </row>
    <row r="54" spans="2:10" ht="12.75" customHeight="1">
      <c r="B54" s="193" t="s">
        <v>421</v>
      </c>
      <c r="C54" s="137" t="s">
        <v>301</v>
      </c>
      <c r="D54" s="137" t="s">
        <v>307</v>
      </c>
      <c r="E54" s="184" t="s">
        <v>422</v>
      </c>
      <c r="F54" s="137"/>
      <c r="G54" s="137"/>
      <c r="H54" s="177">
        <f>H55+H58+H61</f>
        <v>20685.199999999997</v>
      </c>
      <c r="I54" s="177">
        <f>I55+I58+I61</f>
        <v>13595.6</v>
      </c>
      <c r="J54" s="177">
        <f>J55+J58+J61</f>
        <v>13995.6</v>
      </c>
    </row>
    <row r="55" spans="2:10" ht="40.5" customHeight="1">
      <c r="B55" s="181" t="s">
        <v>399</v>
      </c>
      <c r="C55" s="137" t="s">
        <v>301</v>
      </c>
      <c r="D55" s="137" t="s">
        <v>307</v>
      </c>
      <c r="E55" s="184" t="s">
        <v>422</v>
      </c>
      <c r="F55" s="137" t="s">
        <v>400</v>
      </c>
      <c r="G55" s="137"/>
      <c r="H55" s="177">
        <f>H56</f>
        <v>19170.1</v>
      </c>
      <c r="I55" s="177">
        <f>I56</f>
        <v>13495.6</v>
      </c>
      <c r="J55" s="177">
        <f>J56</f>
        <v>13895.6</v>
      </c>
    </row>
    <row r="56" spans="2:10" ht="12.75" customHeight="1">
      <c r="B56" s="188" t="s">
        <v>401</v>
      </c>
      <c r="C56" s="137" t="s">
        <v>301</v>
      </c>
      <c r="D56" s="137" t="s">
        <v>307</v>
      </c>
      <c r="E56" s="184" t="s">
        <v>422</v>
      </c>
      <c r="F56" s="137" t="s">
        <v>402</v>
      </c>
      <c r="G56" s="137"/>
      <c r="H56" s="177">
        <f>H57</f>
        <v>19170.1</v>
      </c>
      <c r="I56" s="177">
        <f>I57</f>
        <v>13495.6</v>
      </c>
      <c r="J56" s="177">
        <f>J57</f>
        <v>13895.6</v>
      </c>
    </row>
    <row r="57" spans="2:10" ht="14.25" customHeight="1">
      <c r="B57" s="188" t="s">
        <v>391</v>
      </c>
      <c r="C57" s="137" t="s">
        <v>301</v>
      </c>
      <c r="D57" s="137" t="s">
        <v>307</v>
      </c>
      <c r="E57" s="184" t="s">
        <v>422</v>
      </c>
      <c r="F57" s="137" t="s">
        <v>402</v>
      </c>
      <c r="G57" s="137">
        <v>2</v>
      </c>
      <c r="H57" s="177">
        <f>'Прил. 7'!I30+'Прил. 7'!I114</f>
        <v>19170.1</v>
      </c>
      <c r="I57" s="177">
        <f>'Прил. 7'!J30+'Прил. 7'!J114</f>
        <v>13495.6</v>
      </c>
      <c r="J57" s="177">
        <f>'Прил. 7'!K30+'Прил. 7'!K114</f>
        <v>13895.6</v>
      </c>
    </row>
    <row r="58" spans="2:10" ht="12.75" customHeight="1">
      <c r="B58" s="191" t="s">
        <v>407</v>
      </c>
      <c r="C58" s="137" t="s">
        <v>301</v>
      </c>
      <c r="D58" s="137" t="s">
        <v>307</v>
      </c>
      <c r="E58" s="184" t="s">
        <v>422</v>
      </c>
      <c r="F58" s="137" t="s">
        <v>408</v>
      </c>
      <c r="G58" s="137"/>
      <c r="H58" s="177">
        <f>H59</f>
        <v>1481</v>
      </c>
      <c r="I58" s="177">
        <f>I59</f>
        <v>80</v>
      </c>
      <c r="J58" s="177">
        <f>J59</f>
        <v>80</v>
      </c>
    </row>
    <row r="59" spans="2:10" ht="12.75" customHeight="1">
      <c r="B59" s="191" t="s">
        <v>409</v>
      </c>
      <c r="C59" s="137" t="s">
        <v>301</v>
      </c>
      <c r="D59" s="137" t="s">
        <v>307</v>
      </c>
      <c r="E59" s="184" t="s">
        <v>422</v>
      </c>
      <c r="F59" s="137" t="s">
        <v>410</v>
      </c>
      <c r="G59" s="137"/>
      <c r="H59" s="177">
        <f>H60</f>
        <v>1481</v>
      </c>
      <c r="I59" s="177">
        <f>I60</f>
        <v>80</v>
      </c>
      <c r="J59" s="177">
        <f>J60</f>
        <v>80</v>
      </c>
    </row>
    <row r="60" spans="2:10" ht="14.25" customHeight="1">
      <c r="B60" s="188" t="s">
        <v>391</v>
      </c>
      <c r="C60" s="137" t="s">
        <v>301</v>
      </c>
      <c r="D60" s="137" t="s">
        <v>307</v>
      </c>
      <c r="E60" s="184" t="s">
        <v>422</v>
      </c>
      <c r="F60" s="137" t="s">
        <v>410</v>
      </c>
      <c r="G60" s="137">
        <v>2</v>
      </c>
      <c r="H60" s="177">
        <f>'Прил. 7'!I33+'Прил. 7'!I117</f>
        <v>1481</v>
      </c>
      <c r="I60" s="177">
        <f>'Прил. 7'!J33+'Прил. 7'!J117</f>
        <v>80</v>
      </c>
      <c r="J60" s="177">
        <f>'Прил. 7'!K33+'Прил. 7'!K117</f>
        <v>80</v>
      </c>
    </row>
    <row r="61" spans="2:10" ht="12.75" customHeight="1">
      <c r="B61" s="192" t="s">
        <v>411</v>
      </c>
      <c r="C61" s="137" t="s">
        <v>301</v>
      </c>
      <c r="D61" s="137" t="s">
        <v>307</v>
      </c>
      <c r="E61" s="184" t="s">
        <v>422</v>
      </c>
      <c r="F61" s="130">
        <v>800</v>
      </c>
      <c r="G61" s="194"/>
      <c r="H61" s="177">
        <f>H62</f>
        <v>34.1</v>
      </c>
      <c r="I61" s="177">
        <f>I62</f>
        <v>20</v>
      </c>
      <c r="J61" s="177">
        <f>J62</f>
        <v>20</v>
      </c>
    </row>
    <row r="62" spans="2:10" ht="12.75" customHeight="1">
      <c r="B62" s="192" t="s">
        <v>413</v>
      </c>
      <c r="C62" s="137" t="s">
        <v>301</v>
      </c>
      <c r="D62" s="137" t="s">
        <v>307</v>
      </c>
      <c r="E62" s="184" t="s">
        <v>422</v>
      </c>
      <c r="F62" s="130">
        <v>850</v>
      </c>
      <c r="G62" s="194"/>
      <c r="H62" s="177">
        <f>H63</f>
        <v>34.1</v>
      </c>
      <c r="I62" s="177">
        <f>I63</f>
        <v>20</v>
      </c>
      <c r="J62" s="177">
        <f>J63</f>
        <v>20</v>
      </c>
    </row>
    <row r="63" spans="2:10" ht="14.25" customHeight="1">
      <c r="B63" s="192" t="s">
        <v>391</v>
      </c>
      <c r="C63" s="137" t="s">
        <v>301</v>
      </c>
      <c r="D63" s="137" t="s">
        <v>307</v>
      </c>
      <c r="E63" s="184" t="s">
        <v>422</v>
      </c>
      <c r="F63" s="130">
        <v>850</v>
      </c>
      <c r="G63" s="130">
        <v>2</v>
      </c>
      <c r="H63" s="177">
        <f>'Прил. 7'!I36+'Прил. 7'!I120</f>
        <v>34.1</v>
      </c>
      <c r="I63" s="177">
        <f>'Прил. 7'!J36+'Прил. 7'!J120</f>
        <v>20</v>
      </c>
      <c r="J63" s="177">
        <f>'Прил. 7'!K36+'Прил. 7'!K120</f>
        <v>20</v>
      </c>
    </row>
    <row r="64" spans="2:10" ht="40.5" customHeight="1" hidden="1">
      <c r="B64" s="185" t="s">
        <v>403</v>
      </c>
      <c r="C64" s="137" t="s">
        <v>301</v>
      </c>
      <c r="D64" s="137" t="s">
        <v>307</v>
      </c>
      <c r="E64" s="186" t="s">
        <v>396</v>
      </c>
      <c r="F64" s="130"/>
      <c r="G64" s="130"/>
      <c r="H64" s="177">
        <f>H65</f>
        <v>0</v>
      </c>
      <c r="I64" s="177">
        <f>I65</f>
        <v>0</v>
      </c>
      <c r="J64" s="177">
        <f>J65</f>
        <v>0</v>
      </c>
    </row>
    <row r="65" spans="2:10" ht="40.5" customHeight="1" hidden="1">
      <c r="B65" s="187" t="s">
        <v>399</v>
      </c>
      <c r="C65" s="137" t="s">
        <v>301</v>
      </c>
      <c r="D65" s="137" t="s">
        <v>307</v>
      </c>
      <c r="E65" s="186" t="s">
        <v>404</v>
      </c>
      <c r="F65" s="137" t="s">
        <v>400</v>
      </c>
      <c r="G65" s="130"/>
      <c r="H65" s="177">
        <f>H66</f>
        <v>0</v>
      </c>
      <c r="I65" s="177">
        <f>I66</f>
        <v>0</v>
      </c>
      <c r="J65" s="177">
        <f>J66</f>
        <v>0</v>
      </c>
    </row>
    <row r="66" spans="2:10" ht="14.25" customHeight="1" hidden="1">
      <c r="B66" s="188" t="s">
        <v>401</v>
      </c>
      <c r="C66" s="137" t="s">
        <v>301</v>
      </c>
      <c r="D66" s="137" t="s">
        <v>307</v>
      </c>
      <c r="E66" s="186" t="s">
        <v>404</v>
      </c>
      <c r="F66" s="137" t="s">
        <v>402</v>
      </c>
      <c r="G66" s="130"/>
      <c r="H66" s="177">
        <f>H67</f>
        <v>0</v>
      </c>
      <c r="I66" s="177">
        <f>I67</f>
        <v>0</v>
      </c>
      <c r="J66" s="177">
        <f>J67</f>
        <v>0</v>
      </c>
    </row>
    <row r="67" spans="2:10" ht="14.25" customHeight="1" hidden="1">
      <c r="B67" s="188" t="s">
        <v>392</v>
      </c>
      <c r="C67" s="137" t="s">
        <v>301</v>
      </c>
      <c r="D67" s="137" t="s">
        <v>307</v>
      </c>
      <c r="E67" s="186" t="s">
        <v>404</v>
      </c>
      <c r="F67" s="137" t="s">
        <v>402</v>
      </c>
      <c r="G67" s="130">
        <v>3</v>
      </c>
      <c r="H67" s="177">
        <f>'Прил. 7'!I40+'Прил. 7'!I124</f>
        <v>0</v>
      </c>
      <c r="I67" s="177">
        <f>'Прил. 7'!J40+'Прил. 7'!J124</f>
        <v>0</v>
      </c>
      <c r="J67" s="177">
        <f>'Прил. 7'!K40+'Прил. 7'!K124</f>
        <v>0</v>
      </c>
    </row>
    <row r="68" spans="2:10" ht="14.25" customHeight="1">
      <c r="B68" s="195" t="s">
        <v>308</v>
      </c>
      <c r="C68" s="180" t="s">
        <v>301</v>
      </c>
      <c r="D68" s="180" t="s">
        <v>309</v>
      </c>
      <c r="E68" s="184"/>
      <c r="F68" s="137"/>
      <c r="G68" s="137"/>
      <c r="H68" s="177">
        <f>H69</f>
        <v>14</v>
      </c>
      <c r="I68" s="177">
        <f>I69</f>
        <v>1.1</v>
      </c>
      <c r="J68" s="177">
        <f>J69</f>
        <v>1</v>
      </c>
    </row>
    <row r="69" spans="2:10" ht="12.75" customHeight="1">
      <c r="B69" s="188" t="s">
        <v>395</v>
      </c>
      <c r="C69" s="137" t="s">
        <v>301</v>
      </c>
      <c r="D69" s="137" t="s">
        <v>309</v>
      </c>
      <c r="E69" s="137" t="s">
        <v>396</v>
      </c>
      <c r="F69" s="137"/>
      <c r="G69" s="137"/>
      <c r="H69" s="177">
        <f>H70</f>
        <v>14</v>
      </c>
      <c r="I69" s="177">
        <f>I70</f>
        <v>1.1</v>
      </c>
      <c r="J69" s="177">
        <f>J70</f>
        <v>1</v>
      </c>
    </row>
    <row r="70" spans="2:10" ht="45.75" customHeight="1">
      <c r="B70" s="181" t="s">
        <v>423</v>
      </c>
      <c r="C70" s="137" t="s">
        <v>301</v>
      </c>
      <c r="D70" s="137" t="s">
        <v>309</v>
      </c>
      <c r="E70" s="184" t="s">
        <v>424</v>
      </c>
      <c r="F70" s="137"/>
      <c r="G70" s="137"/>
      <c r="H70" s="177">
        <f>H71</f>
        <v>14</v>
      </c>
      <c r="I70" s="177">
        <f>I71</f>
        <v>1.1</v>
      </c>
      <c r="J70" s="177">
        <f>J71</f>
        <v>1</v>
      </c>
    </row>
    <row r="71" spans="2:10" ht="12.75" customHeight="1">
      <c r="B71" s="191" t="s">
        <v>407</v>
      </c>
      <c r="C71" s="137" t="s">
        <v>301</v>
      </c>
      <c r="D71" s="137" t="s">
        <v>309</v>
      </c>
      <c r="E71" s="184" t="s">
        <v>424</v>
      </c>
      <c r="F71" s="137" t="s">
        <v>408</v>
      </c>
      <c r="G71" s="137"/>
      <c r="H71" s="177">
        <f>H72</f>
        <v>14</v>
      </c>
      <c r="I71" s="177">
        <f>I72</f>
        <v>1.1</v>
      </c>
      <c r="J71" s="177">
        <f>J72</f>
        <v>1</v>
      </c>
    </row>
    <row r="72" spans="2:10" ht="12.75" customHeight="1">
      <c r="B72" s="191" t="s">
        <v>409</v>
      </c>
      <c r="C72" s="137" t="s">
        <v>301</v>
      </c>
      <c r="D72" s="137" t="s">
        <v>309</v>
      </c>
      <c r="E72" s="184" t="s">
        <v>424</v>
      </c>
      <c r="F72" s="137" t="s">
        <v>410</v>
      </c>
      <c r="G72" s="137"/>
      <c r="H72" s="177">
        <f>H73</f>
        <v>14</v>
      </c>
      <c r="I72" s="177">
        <f>I73</f>
        <v>1.1</v>
      </c>
      <c r="J72" s="177">
        <f>J73</f>
        <v>1</v>
      </c>
    </row>
    <row r="73" spans="2:10" ht="14.25" customHeight="1">
      <c r="B73" s="188" t="s">
        <v>393</v>
      </c>
      <c r="C73" s="137" t="s">
        <v>301</v>
      </c>
      <c r="D73" s="137" t="s">
        <v>309</v>
      </c>
      <c r="E73" s="184" t="s">
        <v>424</v>
      </c>
      <c r="F73" s="137" t="s">
        <v>410</v>
      </c>
      <c r="G73" s="137" t="s">
        <v>425</v>
      </c>
      <c r="H73" s="177">
        <f>'Прил. 7'!I130</f>
        <v>14</v>
      </c>
      <c r="I73" s="177">
        <f>'Прил. 7'!J130</f>
        <v>1.1</v>
      </c>
      <c r="J73" s="177">
        <f>'Прил. 7'!K130</f>
        <v>1</v>
      </c>
    </row>
    <row r="74" spans="2:10" ht="27.75" customHeight="1">
      <c r="B74" s="179" t="s">
        <v>310</v>
      </c>
      <c r="C74" s="180" t="s">
        <v>301</v>
      </c>
      <c r="D74" s="180" t="s">
        <v>311</v>
      </c>
      <c r="E74" s="137"/>
      <c r="F74" s="137"/>
      <c r="G74" s="137"/>
      <c r="H74" s="177">
        <f>H75+H88</f>
        <v>5347.5</v>
      </c>
      <c r="I74" s="177">
        <f>I75+I88</f>
        <v>3992.8</v>
      </c>
      <c r="J74" s="177">
        <f>J75+J88</f>
        <v>4492.8</v>
      </c>
    </row>
    <row r="75" spans="2:10" ht="14.25" customHeight="1">
      <c r="B75" s="188" t="s">
        <v>395</v>
      </c>
      <c r="C75" s="137" t="s">
        <v>301</v>
      </c>
      <c r="D75" s="137" t="s">
        <v>311</v>
      </c>
      <c r="E75" s="189" t="s">
        <v>396</v>
      </c>
      <c r="F75" s="137"/>
      <c r="G75" s="137"/>
      <c r="H75" s="177">
        <f>H76+H98</f>
        <v>3954.8</v>
      </c>
      <c r="I75" s="177">
        <f>I76</f>
        <v>2644.6</v>
      </c>
      <c r="J75" s="177">
        <f>J76</f>
        <v>3044.6</v>
      </c>
    </row>
    <row r="76" spans="2:10" ht="15.75" customHeight="1">
      <c r="B76" s="193" t="s">
        <v>421</v>
      </c>
      <c r="C76" s="137" t="s">
        <v>301</v>
      </c>
      <c r="D76" s="137" t="s">
        <v>311</v>
      </c>
      <c r="E76" s="184" t="s">
        <v>422</v>
      </c>
      <c r="F76" s="137"/>
      <c r="G76" s="137"/>
      <c r="H76" s="177">
        <f>H77+H80+H83</f>
        <v>3954.8</v>
      </c>
      <c r="I76" s="177">
        <f>I77+I80</f>
        <v>2644.6</v>
      </c>
      <c r="J76" s="177">
        <f>J77+J80</f>
        <v>3044.6</v>
      </c>
    </row>
    <row r="77" spans="2:10" ht="40.5" customHeight="1">
      <c r="B77" s="181" t="s">
        <v>399</v>
      </c>
      <c r="C77" s="137" t="s">
        <v>301</v>
      </c>
      <c r="D77" s="137" t="s">
        <v>311</v>
      </c>
      <c r="E77" s="184" t="s">
        <v>422</v>
      </c>
      <c r="F77" s="137" t="s">
        <v>400</v>
      </c>
      <c r="G77" s="137"/>
      <c r="H77" s="177">
        <f>H78</f>
        <v>3547.8</v>
      </c>
      <c r="I77" s="177">
        <f>I78</f>
        <v>2394.6</v>
      </c>
      <c r="J77" s="177">
        <f>J78</f>
        <v>2794.6</v>
      </c>
    </row>
    <row r="78" spans="2:10" ht="12.75" customHeight="1">
      <c r="B78" s="188" t="s">
        <v>401</v>
      </c>
      <c r="C78" s="137" t="s">
        <v>301</v>
      </c>
      <c r="D78" s="137" t="s">
        <v>311</v>
      </c>
      <c r="E78" s="184" t="s">
        <v>422</v>
      </c>
      <c r="F78" s="137" t="s">
        <v>402</v>
      </c>
      <c r="G78" s="137"/>
      <c r="H78" s="177">
        <f>H79</f>
        <v>3547.8</v>
      </c>
      <c r="I78" s="177">
        <f>I79</f>
        <v>2394.6</v>
      </c>
      <c r="J78" s="177">
        <f>J79</f>
        <v>2794.6</v>
      </c>
    </row>
    <row r="79" spans="2:10" ht="14.25" customHeight="1">
      <c r="B79" s="188" t="s">
        <v>391</v>
      </c>
      <c r="C79" s="137" t="s">
        <v>301</v>
      </c>
      <c r="D79" s="137" t="s">
        <v>311</v>
      </c>
      <c r="E79" s="184" t="s">
        <v>422</v>
      </c>
      <c r="F79" s="137" t="s">
        <v>402</v>
      </c>
      <c r="G79" s="137">
        <v>2</v>
      </c>
      <c r="H79" s="177">
        <f>'Прил. 7'!I489</f>
        <v>3547.8</v>
      </c>
      <c r="I79" s="177">
        <f>'Прил. 7'!J489</f>
        <v>2394.6</v>
      </c>
      <c r="J79" s="177">
        <f>'Прил. 7'!K489</f>
        <v>2794.6</v>
      </c>
    </row>
    <row r="80" spans="2:10" ht="12.75" customHeight="1">
      <c r="B80" s="191" t="s">
        <v>407</v>
      </c>
      <c r="C80" s="137" t="s">
        <v>301</v>
      </c>
      <c r="D80" s="137" t="s">
        <v>311</v>
      </c>
      <c r="E80" s="184" t="s">
        <v>422</v>
      </c>
      <c r="F80" s="137" t="s">
        <v>408</v>
      </c>
      <c r="G80" s="137"/>
      <c r="H80" s="177">
        <f>H81</f>
        <v>387</v>
      </c>
      <c r="I80" s="177">
        <f>I81</f>
        <v>250</v>
      </c>
      <c r="J80" s="177">
        <f>J81</f>
        <v>250</v>
      </c>
    </row>
    <row r="81" spans="2:10" ht="12.75" customHeight="1">
      <c r="B81" s="191" t="s">
        <v>409</v>
      </c>
      <c r="C81" s="137" t="s">
        <v>301</v>
      </c>
      <c r="D81" s="137" t="s">
        <v>311</v>
      </c>
      <c r="E81" s="184" t="s">
        <v>422</v>
      </c>
      <c r="F81" s="137" t="s">
        <v>410</v>
      </c>
      <c r="G81" s="137"/>
      <c r="H81" s="177">
        <f>H82</f>
        <v>387</v>
      </c>
      <c r="I81" s="177">
        <f>I82</f>
        <v>250</v>
      </c>
      <c r="J81" s="177">
        <f>J82</f>
        <v>250</v>
      </c>
    </row>
    <row r="82" spans="2:10" ht="14.25" customHeight="1">
      <c r="B82" s="188" t="s">
        <v>391</v>
      </c>
      <c r="C82" s="137" t="s">
        <v>301</v>
      </c>
      <c r="D82" s="137" t="s">
        <v>311</v>
      </c>
      <c r="E82" s="184" t="s">
        <v>422</v>
      </c>
      <c r="F82" s="137" t="s">
        <v>410</v>
      </c>
      <c r="G82" s="137">
        <v>2</v>
      </c>
      <c r="H82" s="177">
        <f>'Прил. 7'!I492</f>
        <v>387</v>
      </c>
      <c r="I82" s="177">
        <f>'Прил. 7'!J492</f>
        <v>250</v>
      </c>
      <c r="J82" s="177">
        <f>'Прил. 7'!K492</f>
        <v>250</v>
      </c>
    </row>
    <row r="83" spans="2:10" ht="14.25" customHeight="1">
      <c r="B83" s="196" t="s">
        <v>411</v>
      </c>
      <c r="C83" s="137" t="s">
        <v>301</v>
      </c>
      <c r="D83" s="137" t="s">
        <v>311</v>
      </c>
      <c r="E83" s="184" t="s">
        <v>422</v>
      </c>
      <c r="F83" s="137" t="s">
        <v>412</v>
      </c>
      <c r="G83" s="137"/>
      <c r="H83" s="177">
        <f>H84</f>
        <v>20</v>
      </c>
      <c r="I83" s="177">
        <f>I84</f>
        <v>0</v>
      </c>
      <c r="J83" s="177">
        <f>J84</f>
        <v>0</v>
      </c>
    </row>
    <row r="84" spans="2:10" ht="14.25" customHeight="1">
      <c r="B84" s="196" t="s">
        <v>413</v>
      </c>
      <c r="C84" s="137" t="s">
        <v>301</v>
      </c>
      <c r="D84" s="137" t="s">
        <v>311</v>
      </c>
      <c r="E84" s="184" t="s">
        <v>422</v>
      </c>
      <c r="F84" s="137" t="s">
        <v>414</v>
      </c>
      <c r="G84" s="137"/>
      <c r="H84" s="177">
        <f>H85</f>
        <v>20</v>
      </c>
      <c r="I84" s="177">
        <f>I85</f>
        <v>0</v>
      </c>
      <c r="J84" s="177">
        <f>J85</f>
        <v>0</v>
      </c>
    </row>
    <row r="85" spans="2:10" ht="14.25" customHeight="1">
      <c r="B85" s="196" t="s">
        <v>391</v>
      </c>
      <c r="C85" s="137" t="s">
        <v>301</v>
      </c>
      <c r="D85" s="137" t="s">
        <v>311</v>
      </c>
      <c r="E85" s="184" t="s">
        <v>422</v>
      </c>
      <c r="F85" s="137" t="s">
        <v>414</v>
      </c>
      <c r="G85" s="137" t="s">
        <v>415</v>
      </c>
      <c r="H85" s="177">
        <f>'Прил. 7'!I495</f>
        <v>20</v>
      </c>
      <c r="I85" s="177">
        <f>'Прил. 7'!J495</f>
        <v>0</v>
      </c>
      <c r="J85" s="177">
        <f>'Прил. 7'!K495</f>
        <v>0</v>
      </c>
    </row>
    <row r="86" spans="2:10" ht="28.5">
      <c r="B86" s="197" t="s">
        <v>310</v>
      </c>
      <c r="C86" s="198" t="s">
        <v>301</v>
      </c>
      <c r="D86" s="198" t="s">
        <v>311</v>
      </c>
      <c r="E86" s="199"/>
      <c r="F86" s="199"/>
      <c r="G86" s="199"/>
      <c r="H86" s="200">
        <f>H87</f>
        <v>1392.7</v>
      </c>
      <c r="I86" s="200">
        <f>I87</f>
        <v>1348.2</v>
      </c>
      <c r="J86" s="200">
        <f>J87</f>
        <v>1448.2</v>
      </c>
    </row>
    <row r="87" spans="2:10" ht="14.25" customHeight="1">
      <c r="B87" s="201" t="s">
        <v>395</v>
      </c>
      <c r="C87" s="199" t="s">
        <v>301</v>
      </c>
      <c r="D87" s="199" t="s">
        <v>311</v>
      </c>
      <c r="E87" s="202" t="s">
        <v>396</v>
      </c>
      <c r="F87" s="199"/>
      <c r="G87" s="199"/>
      <c r="H87" s="200">
        <f>H88</f>
        <v>1392.7</v>
      </c>
      <c r="I87" s="200">
        <f>I88</f>
        <v>1348.2</v>
      </c>
      <c r="J87" s="200">
        <f>J88</f>
        <v>1448.2</v>
      </c>
    </row>
    <row r="88" spans="2:10" ht="14.25" customHeight="1">
      <c r="B88" s="203" t="s">
        <v>421</v>
      </c>
      <c r="C88" s="199" t="s">
        <v>301</v>
      </c>
      <c r="D88" s="199" t="s">
        <v>311</v>
      </c>
      <c r="E88" s="204" t="s">
        <v>406</v>
      </c>
      <c r="F88" s="199"/>
      <c r="G88" s="199"/>
      <c r="H88" s="200">
        <f>H91+H94+H97</f>
        <v>1392.7</v>
      </c>
      <c r="I88" s="200">
        <f>I91+I94</f>
        <v>1348.2</v>
      </c>
      <c r="J88" s="200">
        <f>J91+J94</f>
        <v>1448.2</v>
      </c>
    </row>
    <row r="89" spans="2:10" ht="14.25" customHeight="1">
      <c r="B89" s="205" t="s">
        <v>399</v>
      </c>
      <c r="C89" s="199" t="s">
        <v>301</v>
      </c>
      <c r="D89" s="199" t="s">
        <v>311</v>
      </c>
      <c r="E89" s="204" t="s">
        <v>406</v>
      </c>
      <c r="F89" s="199" t="s">
        <v>400</v>
      </c>
      <c r="G89" s="199"/>
      <c r="H89" s="200">
        <f>H90</f>
        <v>1319.7</v>
      </c>
      <c r="I89" s="200">
        <f>I90</f>
        <v>1328.2</v>
      </c>
      <c r="J89" s="200">
        <f>J90</f>
        <v>1428.2</v>
      </c>
    </row>
    <row r="90" spans="2:10" ht="14.25" customHeight="1">
      <c r="B90" s="201" t="s">
        <v>401</v>
      </c>
      <c r="C90" s="199" t="s">
        <v>301</v>
      </c>
      <c r="D90" s="199" t="s">
        <v>311</v>
      </c>
      <c r="E90" s="204" t="s">
        <v>406</v>
      </c>
      <c r="F90" s="199" t="s">
        <v>402</v>
      </c>
      <c r="G90" s="199"/>
      <c r="H90" s="200">
        <f>H91</f>
        <v>1319.7</v>
      </c>
      <c r="I90" s="200">
        <f>I91</f>
        <v>1328.2</v>
      </c>
      <c r="J90" s="200">
        <f>J91</f>
        <v>1428.2</v>
      </c>
    </row>
    <row r="91" spans="2:10" ht="14.25" customHeight="1">
      <c r="B91" s="201" t="s">
        <v>391</v>
      </c>
      <c r="C91" s="199" t="s">
        <v>301</v>
      </c>
      <c r="D91" s="199" t="s">
        <v>311</v>
      </c>
      <c r="E91" s="204" t="s">
        <v>406</v>
      </c>
      <c r="F91" s="199" t="s">
        <v>402</v>
      </c>
      <c r="G91" s="199">
        <v>2</v>
      </c>
      <c r="H91" s="200">
        <f>'Прил. 7'!I655</f>
        <v>1319.7</v>
      </c>
      <c r="I91" s="200">
        <f>'Прил. 7'!J655</f>
        <v>1328.2</v>
      </c>
      <c r="J91" s="200">
        <f>'Прил. 7'!K655</f>
        <v>1428.2</v>
      </c>
    </row>
    <row r="92" spans="2:10" ht="14.25" customHeight="1">
      <c r="B92" s="206" t="s">
        <v>407</v>
      </c>
      <c r="C92" s="199" t="s">
        <v>301</v>
      </c>
      <c r="D92" s="199" t="s">
        <v>311</v>
      </c>
      <c r="E92" s="204" t="s">
        <v>406</v>
      </c>
      <c r="F92" s="199" t="s">
        <v>408</v>
      </c>
      <c r="G92" s="199"/>
      <c r="H92" s="200">
        <f>H93</f>
        <v>70</v>
      </c>
      <c r="I92" s="200">
        <f>I93</f>
        <v>20</v>
      </c>
      <c r="J92" s="200">
        <f>J93</f>
        <v>20</v>
      </c>
    </row>
    <row r="93" spans="2:10" ht="14.25" customHeight="1">
      <c r="B93" s="206" t="s">
        <v>409</v>
      </c>
      <c r="C93" s="199" t="s">
        <v>301</v>
      </c>
      <c r="D93" s="199" t="s">
        <v>311</v>
      </c>
      <c r="E93" s="204" t="s">
        <v>406</v>
      </c>
      <c r="F93" s="199" t="s">
        <v>410</v>
      </c>
      <c r="G93" s="199"/>
      <c r="H93" s="200">
        <f>H94</f>
        <v>70</v>
      </c>
      <c r="I93" s="200">
        <f>I94</f>
        <v>20</v>
      </c>
      <c r="J93" s="200">
        <f>J94</f>
        <v>20</v>
      </c>
    </row>
    <row r="94" spans="2:10" ht="14.25" customHeight="1">
      <c r="B94" s="201" t="s">
        <v>391</v>
      </c>
      <c r="C94" s="199" t="s">
        <v>301</v>
      </c>
      <c r="D94" s="199" t="s">
        <v>311</v>
      </c>
      <c r="E94" s="204" t="s">
        <v>406</v>
      </c>
      <c r="F94" s="199" t="s">
        <v>410</v>
      </c>
      <c r="G94" s="199">
        <v>2</v>
      </c>
      <c r="H94" s="200">
        <f>'Прил. 7'!I658</f>
        <v>70</v>
      </c>
      <c r="I94" s="200">
        <f>'Прил. 7'!J658</f>
        <v>20</v>
      </c>
      <c r="J94" s="200">
        <f>'Прил. 7'!K658</f>
        <v>20</v>
      </c>
    </row>
    <row r="95" spans="2:10" ht="14.25" customHeight="1">
      <c r="B95" s="207" t="s">
        <v>411</v>
      </c>
      <c r="C95" s="199" t="s">
        <v>301</v>
      </c>
      <c r="D95" s="199" t="s">
        <v>311</v>
      </c>
      <c r="E95" s="204" t="s">
        <v>406</v>
      </c>
      <c r="F95" s="199" t="s">
        <v>412</v>
      </c>
      <c r="G95" s="199"/>
      <c r="H95" s="200">
        <f>H96</f>
        <v>3</v>
      </c>
      <c r="I95" s="200">
        <f>I96</f>
        <v>0</v>
      </c>
      <c r="J95" s="200">
        <f>J96</f>
        <v>0</v>
      </c>
    </row>
    <row r="96" spans="2:10" ht="14.25" customHeight="1">
      <c r="B96" s="207" t="s">
        <v>413</v>
      </c>
      <c r="C96" s="199" t="s">
        <v>301</v>
      </c>
      <c r="D96" s="199" t="s">
        <v>311</v>
      </c>
      <c r="E96" s="204" t="s">
        <v>406</v>
      </c>
      <c r="F96" s="199" t="s">
        <v>414</v>
      </c>
      <c r="G96" s="199"/>
      <c r="H96" s="200">
        <f>H97</f>
        <v>3</v>
      </c>
      <c r="I96" s="200">
        <f>I97</f>
        <v>0</v>
      </c>
      <c r="J96" s="200">
        <f>J97</f>
        <v>0</v>
      </c>
    </row>
    <row r="97" spans="2:10" ht="14.25" customHeight="1">
      <c r="B97" s="207" t="s">
        <v>391</v>
      </c>
      <c r="C97" s="199" t="s">
        <v>301</v>
      </c>
      <c r="D97" s="199" t="s">
        <v>311</v>
      </c>
      <c r="E97" s="204" t="s">
        <v>406</v>
      </c>
      <c r="F97" s="199" t="s">
        <v>414</v>
      </c>
      <c r="G97" s="199" t="s">
        <v>415</v>
      </c>
      <c r="H97" s="200">
        <f>'Прил. 7'!I661</f>
        <v>3</v>
      </c>
      <c r="I97" s="200">
        <f>'Прил. 7'!J661</f>
        <v>0</v>
      </c>
      <c r="J97" s="200">
        <f>'Прил. 7'!K661</f>
        <v>0</v>
      </c>
    </row>
    <row r="98" spans="2:10" ht="40.5" customHeight="1" hidden="1">
      <c r="B98" s="185" t="s">
        <v>403</v>
      </c>
      <c r="C98" s="137" t="s">
        <v>301</v>
      </c>
      <c r="D98" s="137" t="s">
        <v>311</v>
      </c>
      <c r="E98" s="186" t="s">
        <v>396</v>
      </c>
      <c r="F98" s="137"/>
      <c r="G98" s="137"/>
      <c r="H98" s="177">
        <f>H99</f>
        <v>0</v>
      </c>
      <c r="I98" s="177">
        <f>I99</f>
        <v>0</v>
      </c>
      <c r="J98" s="177">
        <f>J99</f>
        <v>0</v>
      </c>
    </row>
    <row r="99" spans="2:10" ht="40.5" customHeight="1" hidden="1">
      <c r="B99" s="187" t="s">
        <v>399</v>
      </c>
      <c r="C99" s="137" t="s">
        <v>301</v>
      </c>
      <c r="D99" s="137" t="s">
        <v>311</v>
      </c>
      <c r="E99" s="186" t="s">
        <v>404</v>
      </c>
      <c r="F99" s="137" t="s">
        <v>400</v>
      </c>
      <c r="G99" s="130"/>
      <c r="H99" s="177">
        <f>H100</f>
        <v>0</v>
      </c>
      <c r="I99" s="177">
        <f>I100</f>
        <v>0</v>
      </c>
      <c r="J99" s="177">
        <f>J100</f>
        <v>0</v>
      </c>
    </row>
    <row r="100" spans="2:10" ht="14.25" customHeight="1" hidden="1">
      <c r="B100" s="188" t="s">
        <v>401</v>
      </c>
      <c r="C100" s="137" t="s">
        <v>301</v>
      </c>
      <c r="D100" s="137" t="s">
        <v>311</v>
      </c>
      <c r="E100" s="186" t="s">
        <v>404</v>
      </c>
      <c r="F100" s="137" t="s">
        <v>402</v>
      </c>
      <c r="G100" s="130"/>
      <c r="H100" s="177">
        <f>H101</f>
        <v>0</v>
      </c>
      <c r="I100" s="177">
        <f>I101</f>
        <v>0</v>
      </c>
      <c r="J100" s="177">
        <f>J101</f>
        <v>0</v>
      </c>
    </row>
    <row r="101" spans="2:10" ht="14.25" customHeight="1" hidden="1">
      <c r="B101" s="188" t="s">
        <v>392</v>
      </c>
      <c r="C101" s="137" t="s">
        <v>301</v>
      </c>
      <c r="D101" s="137" t="s">
        <v>311</v>
      </c>
      <c r="E101" s="186" t="s">
        <v>404</v>
      </c>
      <c r="F101" s="137" t="s">
        <v>402</v>
      </c>
      <c r="G101" s="130">
        <v>3</v>
      </c>
      <c r="H101" s="177">
        <f>'Прил. 7'!I499</f>
        <v>0</v>
      </c>
      <c r="I101" s="177">
        <f>'Прил. 7'!J499</f>
        <v>0</v>
      </c>
      <c r="J101" s="177">
        <f>'Прил. 7'!K499</f>
        <v>0</v>
      </c>
    </row>
    <row r="102" spans="2:10" ht="12.75" customHeight="1">
      <c r="B102" s="191" t="s">
        <v>312</v>
      </c>
      <c r="C102" s="180" t="s">
        <v>301</v>
      </c>
      <c r="D102" s="180" t="s">
        <v>313</v>
      </c>
      <c r="E102" s="189"/>
      <c r="F102" s="137"/>
      <c r="G102" s="137"/>
      <c r="H102" s="177">
        <f>H103</f>
        <v>100</v>
      </c>
      <c r="I102" s="177">
        <f>I103</f>
        <v>100</v>
      </c>
      <c r="J102" s="177">
        <f>J103</f>
        <v>100</v>
      </c>
    </row>
    <row r="103" spans="2:10" ht="12.75" customHeight="1">
      <c r="B103" s="191" t="s">
        <v>395</v>
      </c>
      <c r="C103" s="137" t="s">
        <v>301</v>
      </c>
      <c r="D103" s="137" t="s">
        <v>313</v>
      </c>
      <c r="E103" s="189" t="s">
        <v>396</v>
      </c>
      <c r="F103" s="137"/>
      <c r="G103" s="137"/>
      <c r="H103" s="177">
        <f>H104</f>
        <v>100</v>
      </c>
      <c r="I103" s="177">
        <f>I104</f>
        <v>100</v>
      </c>
      <c r="J103" s="177">
        <f>J104</f>
        <v>100</v>
      </c>
    </row>
    <row r="104" spans="2:10" ht="12.75" customHeight="1">
      <c r="B104" s="191" t="s">
        <v>426</v>
      </c>
      <c r="C104" s="137" t="s">
        <v>301</v>
      </c>
      <c r="D104" s="137" t="s">
        <v>313</v>
      </c>
      <c r="E104" s="184" t="s">
        <v>427</v>
      </c>
      <c r="F104" s="137"/>
      <c r="G104" s="137"/>
      <c r="H104" s="177">
        <f>H105</f>
        <v>100</v>
      </c>
      <c r="I104" s="177">
        <f>I105</f>
        <v>100</v>
      </c>
      <c r="J104" s="177">
        <f>J105</f>
        <v>100</v>
      </c>
    </row>
    <row r="105" spans="2:10" ht="12.75" customHeight="1">
      <c r="B105" s="191" t="s">
        <v>411</v>
      </c>
      <c r="C105" s="137" t="s">
        <v>301</v>
      </c>
      <c r="D105" s="137" t="s">
        <v>313</v>
      </c>
      <c r="E105" s="184" t="s">
        <v>427</v>
      </c>
      <c r="F105" s="137" t="s">
        <v>412</v>
      </c>
      <c r="G105" s="137"/>
      <c r="H105" s="177">
        <f>H106</f>
        <v>100</v>
      </c>
      <c r="I105" s="177">
        <f>I106</f>
        <v>100</v>
      </c>
      <c r="J105" s="177">
        <f>J106</f>
        <v>100</v>
      </c>
    </row>
    <row r="106" spans="2:10" ht="12.75" customHeight="1">
      <c r="B106" s="191" t="s">
        <v>428</v>
      </c>
      <c r="C106" s="137" t="s">
        <v>301</v>
      </c>
      <c r="D106" s="137" t="s">
        <v>313</v>
      </c>
      <c r="E106" s="184" t="s">
        <v>427</v>
      </c>
      <c r="F106" s="137" t="s">
        <v>429</v>
      </c>
      <c r="G106" s="137"/>
      <c r="H106" s="177">
        <f>H107</f>
        <v>100</v>
      </c>
      <c r="I106" s="177">
        <f>I107</f>
        <v>100</v>
      </c>
      <c r="J106" s="177">
        <f>J107</f>
        <v>100</v>
      </c>
    </row>
    <row r="107" spans="2:10" ht="14.25" customHeight="1">
      <c r="B107" s="188" t="s">
        <v>391</v>
      </c>
      <c r="C107" s="137" t="s">
        <v>301</v>
      </c>
      <c r="D107" s="137" t="s">
        <v>313</v>
      </c>
      <c r="E107" s="184" t="s">
        <v>427</v>
      </c>
      <c r="F107" s="137" t="s">
        <v>429</v>
      </c>
      <c r="G107" s="137">
        <v>2</v>
      </c>
      <c r="H107" s="177">
        <f>'Прил. 7'!I136</f>
        <v>100</v>
      </c>
      <c r="I107" s="177">
        <f>'Прил. 7'!J136</f>
        <v>100</v>
      </c>
      <c r="J107" s="177">
        <f>'Прил. 7'!K136</f>
        <v>100</v>
      </c>
    </row>
    <row r="108" spans="2:10" ht="12.75" customHeight="1" hidden="1">
      <c r="B108" s="191"/>
      <c r="C108" s="137"/>
      <c r="D108" s="137"/>
      <c r="E108" s="189"/>
      <c r="F108" s="137"/>
      <c r="G108" s="137"/>
      <c r="H108" s="177">
        <f>H109+H120+H138+H145+H151+H157+H163+H169</f>
        <v>30256.2</v>
      </c>
      <c r="I108" s="177"/>
      <c r="J108" s="177"/>
    </row>
    <row r="109" spans="2:10" ht="18.75" customHeight="1" hidden="1">
      <c r="B109" s="191"/>
      <c r="C109" s="137"/>
      <c r="D109" s="137"/>
      <c r="E109" s="137"/>
      <c r="F109" s="137"/>
      <c r="G109" s="137"/>
      <c r="H109" s="177">
        <f>H111</f>
        <v>0</v>
      </c>
      <c r="I109" s="177"/>
      <c r="J109" s="177"/>
    </row>
    <row r="110" spans="2:10" ht="25.5" customHeight="1" hidden="1">
      <c r="B110" s="188"/>
      <c r="C110" s="137"/>
      <c r="D110" s="137"/>
      <c r="E110" s="137"/>
      <c r="F110" s="137"/>
      <c r="G110" s="137"/>
      <c r="H110" s="177">
        <f>H111</f>
        <v>0</v>
      </c>
      <c r="I110" s="177"/>
      <c r="J110" s="177"/>
    </row>
    <row r="111" spans="2:10" ht="12.75" customHeight="1" hidden="1">
      <c r="B111" s="193"/>
      <c r="C111" s="137"/>
      <c r="D111" s="137"/>
      <c r="E111" s="137"/>
      <c r="F111" s="137"/>
      <c r="G111" s="137"/>
      <c r="H111" s="177">
        <f>H112</f>
        <v>0</v>
      </c>
      <c r="I111" s="177"/>
      <c r="J111" s="177"/>
    </row>
    <row r="112" spans="2:10" ht="12.75" customHeight="1" hidden="1">
      <c r="B112" s="191"/>
      <c r="C112" s="137"/>
      <c r="D112" s="137"/>
      <c r="E112" s="137"/>
      <c r="F112" s="137"/>
      <c r="G112" s="137"/>
      <c r="H112" s="177">
        <f>H113</f>
        <v>0</v>
      </c>
      <c r="I112" s="177"/>
      <c r="J112" s="177"/>
    </row>
    <row r="113" spans="2:10" ht="12.75" customHeight="1" hidden="1">
      <c r="B113" s="191"/>
      <c r="C113" s="137"/>
      <c r="D113" s="137"/>
      <c r="E113" s="137"/>
      <c r="F113" s="137"/>
      <c r="G113" s="137"/>
      <c r="H113" s="177">
        <f>H114</f>
        <v>0</v>
      </c>
      <c r="I113" s="177"/>
      <c r="J113" s="177"/>
    </row>
    <row r="114" spans="2:10" ht="14.25" customHeight="1" hidden="1">
      <c r="B114" s="188"/>
      <c r="C114" s="137"/>
      <c r="D114" s="137"/>
      <c r="E114" s="137"/>
      <c r="F114" s="137"/>
      <c r="G114" s="137">
        <v>2</v>
      </c>
      <c r="H114" s="177"/>
      <c r="I114" s="177"/>
      <c r="J114" s="177"/>
    </row>
    <row r="115" spans="2:10" ht="14.25" customHeight="1">
      <c r="B115" s="208" t="s">
        <v>314</v>
      </c>
      <c r="C115" s="180" t="s">
        <v>301</v>
      </c>
      <c r="D115" s="180" t="s">
        <v>315</v>
      </c>
      <c r="E115" s="137"/>
      <c r="F115" s="137"/>
      <c r="G115" s="137"/>
      <c r="H115" s="177">
        <f>H120+H138+H221+H228+H239+H243+H273+H214+H269+H174+H284+H235+H204+H259+H288+H116+H209</f>
        <v>32524.600000000002</v>
      </c>
      <c r="I115" s="177">
        <f>I120+I138+I221+I228+I239+I243+I273+I214+I269+I174+I284+I235+I204+I259+I288+I116+I209</f>
        <v>11905.4</v>
      </c>
      <c r="J115" s="177">
        <f>J120+J138+J221+J228+J239+J243+J273+J214+J269+J174+J284+J235+J204+J259+J288+J116+J209</f>
        <v>9640.199999999999</v>
      </c>
    </row>
    <row r="116" spans="2:10" ht="28.5" hidden="1">
      <c r="B116" s="209" t="s">
        <v>430</v>
      </c>
      <c r="C116" s="210" t="s">
        <v>301</v>
      </c>
      <c r="D116" s="210" t="s">
        <v>315</v>
      </c>
      <c r="E116" s="211" t="s">
        <v>431</v>
      </c>
      <c r="F116" s="210"/>
      <c r="G116" s="210"/>
      <c r="H116" s="177">
        <f>H117</f>
        <v>392</v>
      </c>
      <c r="I116" s="177">
        <f>I117</f>
        <v>0</v>
      </c>
      <c r="J116" s="177">
        <f>J117</f>
        <v>0</v>
      </c>
    </row>
    <row r="117" spans="2:10" ht="14.25" customHeight="1" hidden="1">
      <c r="B117" s="209" t="s">
        <v>407</v>
      </c>
      <c r="C117" s="210" t="s">
        <v>301</v>
      </c>
      <c r="D117" s="210" t="s">
        <v>315</v>
      </c>
      <c r="E117" s="211" t="s">
        <v>431</v>
      </c>
      <c r="F117" s="210" t="s">
        <v>408</v>
      </c>
      <c r="G117" s="210"/>
      <c r="H117" s="177">
        <f>H118</f>
        <v>392</v>
      </c>
      <c r="I117" s="177">
        <f>I118</f>
        <v>0</v>
      </c>
      <c r="J117" s="177">
        <f>J118</f>
        <v>0</v>
      </c>
    </row>
    <row r="118" spans="2:10" ht="14.25" customHeight="1" hidden="1">
      <c r="B118" s="209" t="s">
        <v>409</v>
      </c>
      <c r="C118" s="210" t="s">
        <v>301</v>
      </c>
      <c r="D118" s="210" t="s">
        <v>315</v>
      </c>
      <c r="E118" s="211" t="s">
        <v>431</v>
      </c>
      <c r="F118" s="210" t="s">
        <v>410</v>
      </c>
      <c r="G118" s="210"/>
      <c r="H118" s="177">
        <f>H119</f>
        <v>392</v>
      </c>
      <c r="I118" s="177">
        <f>I119</f>
        <v>0</v>
      </c>
      <c r="J118" s="177">
        <f>J119</f>
        <v>0</v>
      </c>
    </row>
    <row r="119" spans="2:10" ht="14.25" customHeight="1" hidden="1">
      <c r="B119" s="212" t="s">
        <v>391</v>
      </c>
      <c r="C119" s="210" t="s">
        <v>301</v>
      </c>
      <c r="D119" s="210" t="s">
        <v>315</v>
      </c>
      <c r="E119" s="211" t="s">
        <v>431</v>
      </c>
      <c r="F119" s="210" t="s">
        <v>410</v>
      </c>
      <c r="G119" s="210" t="s">
        <v>415</v>
      </c>
      <c r="H119" s="177">
        <f>'Прил. 7'!I141</f>
        <v>392</v>
      </c>
      <c r="I119" s="177"/>
      <c r="J119" s="177"/>
    </row>
    <row r="120" spans="2:10" ht="28.5" customHeight="1">
      <c r="B120" s="213" t="s">
        <v>432</v>
      </c>
      <c r="C120" s="137" t="s">
        <v>301</v>
      </c>
      <c r="D120" s="137" t="s">
        <v>315</v>
      </c>
      <c r="E120" s="56" t="s">
        <v>433</v>
      </c>
      <c r="F120" s="137"/>
      <c r="G120" s="137"/>
      <c r="H120" s="177">
        <f>H121+H127</f>
        <v>11.3</v>
      </c>
      <c r="I120" s="177">
        <f>I121+I127</f>
        <v>0</v>
      </c>
      <c r="J120" s="177">
        <f>J121+J127</f>
        <v>0</v>
      </c>
    </row>
    <row r="121" spans="2:10" ht="12.75" customHeight="1">
      <c r="B121" s="193" t="s">
        <v>419</v>
      </c>
      <c r="C121" s="137" t="s">
        <v>301</v>
      </c>
      <c r="D121" s="137" t="s">
        <v>315</v>
      </c>
      <c r="E121" s="214" t="s">
        <v>434</v>
      </c>
      <c r="F121" s="137"/>
      <c r="G121" s="137"/>
      <c r="H121" s="177">
        <f>H123</f>
        <v>11.3</v>
      </c>
      <c r="I121" s="177">
        <f>I124</f>
        <v>0</v>
      </c>
      <c r="J121" s="177">
        <f>J123</f>
        <v>0</v>
      </c>
    </row>
    <row r="122" spans="2:10" ht="12.75" customHeight="1" hidden="1">
      <c r="B122" s="215"/>
      <c r="C122" s="137"/>
      <c r="D122" s="137"/>
      <c r="E122" s="214"/>
      <c r="F122" s="137"/>
      <c r="G122" s="137"/>
      <c r="H122" s="177">
        <f>H123</f>
        <v>11.3</v>
      </c>
      <c r="I122" s="177"/>
      <c r="J122" s="177"/>
    </row>
    <row r="123" spans="2:10" ht="12.75" customHeight="1" hidden="1">
      <c r="B123" s="216"/>
      <c r="C123" s="137"/>
      <c r="D123" s="137"/>
      <c r="E123" s="214"/>
      <c r="F123" s="137"/>
      <c r="G123" s="137"/>
      <c r="H123" s="177">
        <f>H124</f>
        <v>11.3</v>
      </c>
      <c r="I123" s="177"/>
      <c r="J123" s="177"/>
    </row>
    <row r="124" spans="2:10" ht="14.25" customHeight="1">
      <c r="B124" s="191" t="s">
        <v>407</v>
      </c>
      <c r="C124" s="137" t="s">
        <v>301</v>
      </c>
      <c r="D124" s="137" t="s">
        <v>315</v>
      </c>
      <c r="E124" s="214" t="s">
        <v>434</v>
      </c>
      <c r="F124" s="137" t="s">
        <v>408</v>
      </c>
      <c r="G124" s="137"/>
      <c r="H124" s="177">
        <f>H125</f>
        <v>11.3</v>
      </c>
      <c r="I124" s="177">
        <f>I125</f>
        <v>0</v>
      </c>
      <c r="J124" s="177">
        <f>J125</f>
        <v>0</v>
      </c>
    </row>
    <row r="125" spans="2:10" ht="14.25" customHeight="1">
      <c r="B125" s="191" t="s">
        <v>409</v>
      </c>
      <c r="C125" s="137" t="s">
        <v>301</v>
      </c>
      <c r="D125" s="137" t="s">
        <v>315</v>
      </c>
      <c r="E125" s="214" t="s">
        <v>434</v>
      </c>
      <c r="F125" s="137" t="s">
        <v>410</v>
      </c>
      <c r="G125" s="137"/>
      <c r="H125" s="177">
        <f>H126</f>
        <v>11.3</v>
      </c>
      <c r="I125" s="177">
        <f>I126</f>
        <v>0</v>
      </c>
      <c r="J125" s="177">
        <f>J126</f>
        <v>0</v>
      </c>
    </row>
    <row r="126" spans="2:10" ht="14.25" customHeight="1">
      <c r="B126" s="188" t="s">
        <v>391</v>
      </c>
      <c r="C126" s="137" t="s">
        <v>301</v>
      </c>
      <c r="D126" s="137" t="s">
        <v>315</v>
      </c>
      <c r="E126" s="214" t="s">
        <v>434</v>
      </c>
      <c r="F126" s="137" t="s">
        <v>410</v>
      </c>
      <c r="G126" s="137" t="s">
        <v>415</v>
      </c>
      <c r="H126" s="177">
        <f>'Прил. 7'!I158</f>
        <v>11.3</v>
      </c>
      <c r="I126" s="177">
        <f>'Прил. 7'!J158</f>
        <v>0</v>
      </c>
      <c r="J126" s="177">
        <f>'Прил. 7'!K158</f>
        <v>0</v>
      </c>
    </row>
    <row r="127" spans="2:10" ht="12.75" customHeight="1" hidden="1">
      <c r="B127" s="188"/>
      <c r="C127" s="137"/>
      <c r="D127" s="137"/>
      <c r="E127" s="56"/>
      <c r="F127" s="137"/>
      <c r="G127" s="137"/>
      <c r="H127" s="177">
        <f>H128+H133</f>
        <v>0</v>
      </c>
      <c r="I127" s="177"/>
      <c r="J127" s="177"/>
    </row>
    <row r="128" spans="2:10" ht="12.75" customHeight="1" hidden="1">
      <c r="B128" s="191"/>
      <c r="C128" s="137"/>
      <c r="D128" s="137"/>
      <c r="E128" s="56"/>
      <c r="F128" s="137"/>
      <c r="G128" s="137"/>
      <c r="H128" s="177">
        <f>H129</f>
        <v>0</v>
      </c>
      <c r="I128" s="177"/>
      <c r="J128" s="177"/>
    </row>
    <row r="129" spans="2:10" ht="12.75" customHeight="1" hidden="1">
      <c r="B129" s="191"/>
      <c r="C129" s="137"/>
      <c r="D129" s="137"/>
      <c r="E129" s="56"/>
      <c r="F129" s="137"/>
      <c r="G129" s="137"/>
      <c r="H129" s="177">
        <f>H130</f>
        <v>0</v>
      </c>
      <c r="I129" s="177"/>
      <c r="J129" s="177"/>
    </row>
    <row r="130" spans="2:10" ht="12.75" customHeight="1" hidden="1">
      <c r="B130" s="191"/>
      <c r="C130" s="137"/>
      <c r="D130" s="137"/>
      <c r="E130" s="56"/>
      <c r="F130" s="137" t="s">
        <v>408</v>
      </c>
      <c r="G130" s="137"/>
      <c r="H130" s="177">
        <f>H131</f>
        <v>0</v>
      </c>
      <c r="I130" s="177"/>
      <c r="J130" s="177"/>
    </row>
    <row r="131" spans="2:10" ht="12.75" customHeight="1" hidden="1">
      <c r="B131" s="191"/>
      <c r="C131" s="137"/>
      <c r="D131" s="137"/>
      <c r="E131" s="56"/>
      <c r="F131" s="137" t="s">
        <v>410</v>
      </c>
      <c r="G131" s="137"/>
      <c r="H131" s="177">
        <f>H132</f>
        <v>0</v>
      </c>
      <c r="I131" s="177"/>
      <c r="J131" s="177"/>
    </row>
    <row r="132" spans="2:10" ht="14.25" customHeight="1" hidden="1">
      <c r="B132" s="188"/>
      <c r="C132" s="137"/>
      <c r="D132" s="137"/>
      <c r="E132" s="56"/>
      <c r="F132" s="137" t="s">
        <v>410</v>
      </c>
      <c r="G132" s="137">
        <v>2</v>
      </c>
      <c r="H132" s="177"/>
      <c r="I132" s="177"/>
      <c r="J132" s="177"/>
    </row>
    <row r="133" spans="2:10" ht="12.75" customHeight="1" hidden="1">
      <c r="B133" s="191"/>
      <c r="C133" s="137"/>
      <c r="D133" s="137"/>
      <c r="E133" s="214"/>
      <c r="F133" s="137"/>
      <c r="G133" s="137"/>
      <c r="H133" s="177">
        <f>H135</f>
        <v>0</v>
      </c>
      <c r="I133" s="177"/>
      <c r="J133" s="177"/>
    </row>
    <row r="134" spans="2:10" ht="12.75" customHeight="1" hidden="1">
      <c r="B134" s="191"/>
      <c r="C134" s="137"/>
      <c r="D134" s="137"/>
      <c r="E134" s="214"/>
      <c r="F134" s="137"/>
      <c r="G134" s="137"/>
      <c r="H134" s="177">
        <f>H135</f>
        <v>0</v>
      </c>
      <c r="I134" s="177"/>
      <c r="J134" s="177"/>
    </row>
    <row r="135" spans="2:10" ht="12.75" customHeight="1" hidden="1">
      <c r="B135" s="191"/>
      <c r="C135" s="137"/>
      <c r="D135" s="137"/>
      <c r="E135" s="214"/>
      <c r="F135" s="137" t="s">
        <v>408</v>
      </c>
      <c r="G135" s="137"/>
      <c r="H135" s="177">
        <f>H136</f>
        <v>0</v>
      </c>
      <c r="I135" s="177"/>
      <c r="J135" s="177"/>
    </row>
    <row r="136" spans="2:10" ht="12.75" customHeight="1" hidden="1">
      <c r="B136" s="191"/>
      <c r="C136" s="137"/>
      <c r="D136" s="137"/>
      <c r="E136" s="214"/>
      <c r="F136" s="137" t="s">
        <v>410</v>
      </c>
      <c r="G136" s="137"/>
      <c r="H136" s="177">
        <f>H137</f>
        <v>0</v>
      </c>
      <c r="I136" s="177"/>
      <c r="J136" s="177"/>
    </row>
    <row r="137" spans="2:10" ht="14.25" customHeight="1" hidden="1">
      <c r="B137" s="188"/>
      <c r="C137" s="137"/>
      <c r="D137" s="137"/>
      <c r="E137" s="214"/>
      <c r="F137" s="137" t="s">
        <v>410</v>
      </c>
      <c r="G137" s="137">
        <v>2</v>
      </c>
      <c r="H137" s="177"/>
      <c r="I137" s="177"/>
      <c r="J137" s="177"/>
    </row>
    <row r="138" spans="2:10" ht="32.25" customHeight="1">
      <c r="B138" s="217" t="s">
        <v>435</v>
      </c>
      <c r="C138" s="135" t="s">
        <v>301</v>
      </c>
      <c r="D138" s="135" t="s">
        <v>315</v>
      </c>
      <c r="E138" s="218" t="s">
        <v>417</v>
      </c>
      <c r="F138" s="135"/>
      <c r="G138" s="135"/>
      <c r="H138" s="176">
        <f>H144+H172+H173</f>
        <v>91</v>
      </c>
      <c r="I138" s="176">
        <f>I144+I172</f>
        <v>35</v>
      </c>
      <c r="J138" s="176">
        <f>J144+J172</f>
        <v>0</v>
      </c>
    </row>
    <row r="139" spans="2:10" ht="12.75" customHeight="1" hidden="1">
      <c r="B139" s="193"/>
      <c r="C139" s="137"/>
      <c r="D139" s="137"/>
      <c r="E139" s="56" t="s">
        <v>436</v>
      </c>
      <c r="F139" s="137"/>
      <c r="G139" s="137"/>
      <c r="H139" s="177">
        <f>H140</f>
        <v>23</v>
      </c>
      <c r="I139" s="177"/>
      <c r="J139" s="177"/>
    </row>
    <row r="140" spans="2:10" ht="12.75" customHeight="1" hidden="1">
      <c r="B140" s="193"/>
      <c r="C140" s="137"/>
      <c r="D140" s="137"/>
      <c r="E140" s="56" t="s">
        <v>436</v>
      </c>
      <c r="F140" s="137"/>
      <c r="G140" s="137"/>
      <c r="H140" s="177">
        <f>H141</f>
        <v>23</v>
      </c>
      <c r="I140" s="177"/>
      <c r="J140" s="177"/>
    </row>
    <row r="141" spans="2:10" ht="12.75" customHeight="1">
      <c r="B141" s="193" t="s">
        <v>419</v>
      </c>
      <c r="C141" s="137" t="s">
        <v>301</v>
      </c>
      <c r="D141" s="137" t="s">
        <v>315</v>
      </c>
      <c r="E141" s="214" t="s">
        <v>437</v>
      </c>
      <c r="F141" s="137"/>
      <c r="G141" s="137"/>
      <c r="H141" s="177">
        <f>H142</f>
        <v>23</v>
      </c>
      <c r="I141" s="177">
        <f>I142</f>
        <v>35</v>
      </c>
      <c r="J141" s="177">
        <f>J142</f>
        <v>0</v>
      </c>
    </row>
    <row r="142" spans="2:10" ht="12.75" customHeight="1">
      <c r="B142" s="191" t="s">
        <v>407</v>
      </c>
      <c r="C142" s="137" t="s">
        <v>301</v>
      </c>
      <c r="D142" s="137" t="s">
        <v>315</v>
      </c>
      <c r="E142" s="214" t="s">
        <v>437</v>
      </c>
      <c r="F142" s="137" t="s">
        <v>408</v>
      </c>
      <c r="G142" s="137"/>
      <c r="H142" s="177">
        <f>H143</f>
        <v>23</v>
      </c>
      <c r="I142" s="177">
        <f>I143</f>
        <v>35</v>
      </c>
      <c r="J142" s="177">
        <f>J143</f>
        <v>0</v>
      </c>
    </row>
    <row r="143" spans="2:10" ht="12.75" customHeight="1">
      <c r="B143" s="191" t="s">
        <v>409</v>
      </c>
      <c r="C143" s="137" t="s">
        <v>301</v>
      </c>
      <c r="D143" s="137" t="s">
        <v>315</v>
      </c>
      <c r="E143" s="214" t="s">
        <v>437</v>
      </c>
      <c r="F143" s="137" t="s">
        <v>410</v>
      </c>
      <c r="G143" s="137"/>
      <c r="H143" s="177">
        <f>H144</f>
        <v>23</v>
      </c>
      <c r="I143" s="177">
        <f>I144</f>
        <v>35</v>
      </c>
      <c r="J143" s="177">
        <f>J144</f>
        <v>0</v>
      </c>
    </row>
    <row r="144" spans="2:10" ht="14.25" customHeight="1">
      <c r="B144" s="188" t="s">
        <v>391</v>
      </c>
      <c r="C144" s="137" t="s">
        <v>301</v>
      </c>
      <c r="D144" s="137" t="s">
        <v>315</v>
      </c>
      <c r="E144" s="214" t="s">
        <v>437</v>
      </c>
      <c r="F144" s="137" t="s">
        <v>410</v>
      </c>
      <c r="G144" s="137">
        <v>2</v>
      </c>
      <c r="H144" s="177">
        <f>'Прил. 7'!I163</f>
        <v>23</v>
      </c>
      <c r="I144" s="177">
        <f>'Прил. 7'!J163</f>
        <v>35</v>
      </c>
      <c r="J144" s="177">
        <f>'Прил. 7'!K163</f>
        <v>0</v>
      </c>
    </row>
    <row r="145" spans="2:10" ht="25.5" customHeight="1" hidden="1">
      <c r="B145" s="178"/>
      <c r="C145" s="137"/>
      <c r="D145" s="137"/>
      <c r="E145" s="42"/>
      <c r="F145" s="137"/>
      <c r="G145" s="137"/>
      <c r="H145" s="177">
        <f>H146</f>
        <v>0</v>
      </c>
      <c r="I145" s="177"/>
      <c r="J145" s="177"/>
    </row>
    <row r="146" spans="2:10" ht="12.75" customHeight="1" hidden="1">
      <c r="B146" s="188"/>
      <c r="C146" s="137"/>
      <c r="D146" s="137"/>
      <c r="E146" s="42"/>
      <c r="F146" s="137"/>
      <c r="G146" s="137"/>
      <c r="H146" s="177">
        <f>H147</f>
        <v>0</v>
      </c>
      <c r="I146" s="177"/>
      <c r="J146" s="177"/>
    </row>
    <row r="147" spans="2:10" ht="12.75" customHeight="1" hidden="1">
      <c r="B147" s="193"/>
      <c r="C147" s="137"/>
      <c r="D147" s="137"/>
      <c r="E147" s="42"/>
      <c r="F147" s="137"/>
      <c r="G147" s="137"/>
      <c r="H147" s="177">
        <f>H148</f>
        <v>0</v>
      </c>
      <c r="I147" s="177"/>
      <c r="J147" s="177"/>
    </row>
    <row r="148" spans="2:10" ht="12.75" customHeight="1" hidden="1">
      <c r="B148" s="191"/>
      <c r="C148" s="137"/>
      <c r="D148" s="137"/>
      <c r="E148" s="42"/>
      <c r="F148" s="137" t="s">
        <v>408</v>
      </c>
      <c r="G148" s="137"/>
      <c r="H148" s="177">
        <f>H149</f>
        <v>0</v>
      </c>
      <c r="I148" s="177"/>
      <c r="J148" s="177"/>
    </row>
    <row r="149" spans="2:10" ht="12.75" customHeight="1" hidden="1">
      <c r="B149" s="191"/>
      <c r="C149" s="137"/>
      <c r="D149" s="137"/>
      <c r="E149" s="42"/>
      <c r="F149" s="137" t="s">
        <v>410</v>
      </c>
      <c r="G149" s="137"/>
      <c r="H149" s="177">
        <f>H150</f>
        <v>0</v>
      </c>
      <c r="I149" s="177"/>
      <c r="J149" s="177"/>
    </row>
    <row r="150" spans="2:10" ht="14.25" customHeight="1" hidden="1">
      <c r="B150" s="188"/>
      <c r="C150" s="137"/>
      <c r="D150" s="137"/>
      <c r="E150" s="42"/>
      <c r="F150" s="137" t="s">
        <v>410</v>
      </c>
      <c r="G150" s="137" t="s">
        <v>415</v>
      </c>
      <c r="H150" s="177"/>
      <c r="I150" s="177"/>
      <c r="J150" s="177"/>
    </row>
    <row r="151" spans="2:10" ht="25.5" customHeight="1" hidden="1">
      <c r="B151" s="178"/>
      <c r="C151" s="137"/>
      <c r="D151" s="137"/>
      <c r="E151" s="42"/>
      <c r="F151" s="137"/>
      <c r="G151" s="137"/>
      <c r="H151" s="177">
        <f>H153</f>
        <v>0</v>
      </c>
      <c r="I151" s="177"/>
      <c r="J151" s="177"/>
    </row>
    <row r="152" spans="2:10" ht="12.75" customHeight="1" hidden="1">
      <c r="B152" s="188"/>
      <c r="C152" s="137"/>
      <c r="D152" s="137"/>
      <c r="E152" s="42"/>
      <c r="F152" s="137"/>
      <c r="G152" s="137"/>
      <c r="H152" s="177">
        <f>H153</f>
        <v>0</v>
      </c>
      <c r="I152" s="177"/>
      <c r="J152" s="177"/>
    </row>
    <row r="153" spans="2:10" ht="12.75" customHeight="1" hidden="1">
      <c r="B153" s="193"/>
      <c r="C153" s="137"/>
      <c r="D153" s="137"/>
      <c r="E153" s="42"/>
      <c r="F153" s="137"/>
      <c r="G153" s="137"/>
      <c r="H153" s="177">
        <f>H154</f>
        <v>0</v>
      </c>
      <c r="I153" s="177"/>
      <c r="J153" s="177"/>
    </row>
    <row r="154" spans="2:10" ht="12.75" customHeight="1" hidden="1">
      <c r="B154" s="191"/>
      <c r="C154" s="137"/>
      <c r="D154" s="137"/>
      <c r="E154" s="42"/>
      <c r="F154" s="137" t="s">
        <v>408</v>
      </c>
      <c r="G154" s="137"/>
      <c r="H154" s="177">
        <f>H155</f>
        <v>0</v>
      </c>
      <c r="I154" s="177"/>
      <c r="J154" s="177"/>
    </row>
    <row r="155" spans="2:10" ht="12.75" customHeight="1" hidden="1">
      <c r="B155" s="191"/>
      <c r="C155" s="137"/>
      <c r="D155" s="137"/>
      <c r="E155" s="42"/>
      <c r="F155" s="137" t="s">
        <v>410</v>
      </c>
      <c r="G155" s="137"/>
      <c r="H155" s="177">
        <f>H156</f>
        <v>0</v>
      </c>
      <c r="I155" s="177"/>
      <c r="J155" s="177"/>
    </row>
    <row r="156" spans="2:10" ht="14.25" customHeight="1" hidden="1">
      <c r="B156" s="188"/>
      <c r="C156" s="137"/>
      <c r="D156" s="137"/>
      <c r="E156" s="42"/>
      <c r="F156" s="137" t="s">
        <v>410</v>
      </c>
      <c r="G156" s="137">
        <v>2</v>
      </c>
      <c r="H156" s="177"/>
      <c r="I156" s="177"/>
      <c r="J156" s="177"/>
    </row>
    <row r="157" spans="2:10" ht="12.75" customHeight="1" hidden="1">
      <c r="B157" s="178"/>
      <c r="C157" s="137"/>
      <c r="D157" s="137"/>
      <c r="E157" s="184"/>
      <c r="F157" s="137"/>
      <c r="G157" s="137"/>
      <c r="H157" s="177">
        <f>H158</f>
        <v>0</v>
      </c>
      <c r="I157" s="177"/>
      <c r="J157" s="177"/>
    </row>
    <row r="158" spans="2:10" ht="12.75" customHeight="1" hidden="1">
      <c r="B158" s="188"/>
      <c r="C158" s="137"/>
      <c r="D158" s="137"/>
      <c r="E158" s="184"/>
      <c r="F158" s="137"/>
      <c r="G158" s="137"/>
      <c r="H158" s="177">
        <f>H159</f>
        <v>0</v>
      </c>
      <c r="I158" s="177"/>
      <c r="J158" s="177"/>
    </row>
    <row r="159" spans="2:10" ht="12.75" customHeight="1" hidden="1">
      <c r="B159" s="193"/>
      <c r="C159" s="137"/>
      <c r="D159" s="137"/>
      <c r="E159" s="184"/>
      <c r="F159" s="137"/>
      <c r="G159" s="137"/>
      <c r="H159" s="177">
        <f>H160</f>
        <v>0</v>
      </c>
      <c r="I159" s="177"/>
      <c r="J159" s="177"/>
    </row>
    <row r="160" spans="2:10" ht="12.75" customHeight="1" hidden="1">
      <c r="B160" s="191"/>
      <c r="C160" s="137"/>
      <c r="D160" s="137"/>
      <c r="E160" s="184"/>
      <c r="F160" s="137" t="s">
        <v>408</v>
      </c>
      <c r="G160" s="137"/>
      <c r="H160" s="177">
        <f>H161</f>
        <v>0</v>
      </c>
      <c r="I160" s="177"/>
      <c r="J160" s="177"/>
    </row>
    <row r="161" spans="2:10" ht="12.75" customHeight="1" hidden="1">
      <c r="B161" s="191"/>
      <c r="C161" s="137"/>
      <c r="D161" s="137"/>
      <c r="E161" s="184"/>
      <c r="F161" s="137" t="s">
        <v>410</v>
      </c>
      <c r="G161" s="137"/>
      <c r="H161" s="177">
        <f>H162</f>
        <v>0</v>
      </c>
      <c r="I161" s="177"/>
      <c r="J161" s="177"/>
    </row>
    <row r="162" spans="2:10" ht="14.25" customHeight="1" hidden="1">
      <c r="B162" s="188"/>
      <c r="C162" s="137"/>
      <c r="D162" s="137"/>
      <c r="E162" s="184"/>
      <c r="F162" s="137" t="s">
        <v>410</v>
      </c>
      <c r="G162" s="137" t="s">
        <v>415</v>
      </c>
      <c r="H162" s="177"/>
      <c r="I162" s="177"/>
      <c r="J162" s="177"/>
    </row>
    <row r="163" spans="2:10" ht="25.5" customHeight="1" hidden="1">
      <c r="B163" s="178"/>
      <c r="C163" s="137"/>
      <c r="D163" s="137"/>
      <c r="E163" s="137"/>
      <c r="F163" s="137"/>
      <c r="G163" s="137"/>
      <c r="H163" s="177">
        <f>H164</f>
        <v>0</v>
      </c>
      <c r="I163" s="177"/>
      <c r="J163" s="177"/>
    </row>
    <row r="164" spans="2:10" ht="25.5" customHeight="1" hidden="1">
      <c r="B164" s="188"/>
      <c r="C164" s="137"/>
      <c r="D164" s="137"/>
      <c r="E164" s="137"/>
      <c r="F164" s="137"/>
      <c r="G164" s="137"/>
      <c r="H164" s="177">
        <f>H165</f>
        <v>0</v>
      </c>
      <c r="I164" s="177"/>
      <c r="J164" s="177"/>
    </row>
    <row r="165" spans="2:10" ht="12.75" customHeight="1" hidden="1">
      <c r="B165" s="193"/>
      <c r="C165" s="137"/>
      <c r="D165" s="137"/>
      <c r="E165" s="137"/>
      <c r="F165" s="137"/>
      <c r="G165" s="137"/>
      <c r="H165" s="177">
        <f>H166</f>
        <v>0</v>
      </c>
      <c r="I165" s="177"/>
      <c r="J165" s="177"/>
    </row>
    <row r="166" spans="2:10" ht="12.75" customHeight="1" hidden="1">
      <c r="B166" s="191"/>
      <c r="C166" s="137"/>
      <c r="D166" s="137"/>
      <c r="E166" s="137"/>
      <c r="F166" s="137" t="s">
        <v>408</v>
      </c>
      <c r="G166" s="137"/>
      <c r="H166" s="177">
        <f>H167</f>
        <v>0</v>
      </c>
      <c r="I166" s="177"/>
      <c r="J166" s="177"/>
    </row>
    <row r="167" spans="2:10" ht="12.75" customHeight="1" hidden="1">
      <c r="B167" s="191"/>
      <c r="C167" s="137"/>
      <c r="D167" s="137"/>
      <c r="E167" s="137"/>
      <c r="F167" s="137" t="s">
        <v>410</v>
      </c>
      <c r="G167" s="137"/>
      <c r="H167" s="177">
        <f>H168</f>
        <v>0</v>
      </c>
      <c r="I167" s="177"/>
      <c r="J167" s="177"/>
    </row>
    <row r="168" spans="2:10" ht="14.25" customHeight="1" hidden="1">
      <c r="B168" s="188"/>
      <c r="C168" s="137"/>
      <c r="D168" s="137"/>
      <c r="E168" s="137"/>
      <c r="F168" s="137" t="s">
        <v>410</v>
      </c>
      <c r="G168" s="137" t="s">
        <v>415</v>
      </c>
      <c r="H168" s="177"/>
      <c r="I168" s="177"/>
      <c r="J168" s="177"/>
    </row>
    <row r="169" spans="2:10" ht="12.75" customHeight="1" hidden="1">
      <c r="B169" s="188"/>
      <c r="C169" s="137"/>
      <c r="D169" s="137"/>
      <c r="E169" s="184"/>
      <c r="F169" s="137"/>
      <c r="G169" s="137"/>
      <c r="H169" s="177">
        <f>H214+H221+H228+H239+H243+H273+H292+H299+H303+H307</f>
        <v>30153.9</v>
      </c>
      <c r="I169" s="177"/>
      <c r="J169" s="177"/>
    </row>
    <row r="170" spans="2:10" ht="12.75" customHeight="1">
      <c r="B170" s="193" t="s">
        <v>419</v>
      </c>
      <c r="C170" s="137" t="s">
        <v>301</v>
      </c>
      <c r="D170" s="137" t="s">
        <v>315</v>
      </c>
      <c r="E170" s="13" t="s">
        <v>437</v>
      </c>
      <c r="F170" s="137" t="s">
        <v>438</v>
      </c>
      <c r="G170" s="137"/>
      <c r="H170" s="177">
        <f>H171</f>
        <v>9</v>
      </c>
      <c r="I170" s="177">
        <f>I171</f>
        <v>0</v>
      </c>
      <c r="J170" s="177">
        <f>J171</f>
        <v>0</v>
      </c>
    </row>
    <row r="171" spans="2:10" ht="12.75" customHeight="1">
      <c r="B171" s="188" t="s">
        <v>439</v>
      </c>
      <c r="C171" s="137" t="s">
        <v>301</v>
      </c>
      <c r="D171" s="137" t="s">
        <v>315</v>
      </c>
      <c r="E171" s="13" t="s">
        <v>437</v>
      </c>
      <c r="F171" s="137" t="s">
        <v>440</v>
      </c>
      <c r="G171" s="137"/>
      <c r="H171" s="177">
        <f>H172</f>
        <v>9</v>
      </c>
      <c r="I171" s="177">
        <f>I172</f>
        <v>0</v>
      </c>
      <c r="J171" s="177">
        <f>J172</f>
        <v>0</v>
      </c>
    </row>
    <row r="172" spans="2:10" ht="12.75" customHeight="1">
      <c r="B172" s="188" t="s">
        <v>441</v>
      </c>
      <c r="C172" s="137" t="s">
        <v>301</v>
      </c>
      <c r="D172" s="137" t="s">
        <v>315</v>
      </c>
      <c r="E172" s="13" t="s">
        <v>437</v>
      </c>
      <c r="F172" s="137" t="s">
        <v>440</v>
      </c>
      <c r="G172" s="137" t="s">
        <v>415</v>
      </c>
      <c r="H172" s="177">
        <f>'Прил. 7'!I166</f>
        <v>9</v>
      </c>
      <c r="I172" s="177">
        <f>'Прил. 7'!J166</f>
        <v>0</v>
      </c>
      <c r="J172" s="177">
        <f>'Прил. 7'!K166</f>
        <v>0</v>
      </c>
    </row>
    <row r="173" spans="2:10" ht="12.75" customHeight="1" hidden="1">
      <c r="B173" s="212" t="s">
        <v>442</v>
      </c>
      <c r="C173" s="137" t="s">
        <v>301</v>
      </c>
      <c r="D173" s="137" t="s">
        <v>315</v>
      </c>
      <c r="E173" s="13" t="s">
        <v>437</v>
      </c>
      <c r="F173" s="137" t="s">
        <v>443</v>
      </c>
      <c r="G173" s="137" t="s">
        <v>415</v>
      </c>
      <c r="H173" s="177">
        <f>'Прил. 7'!I167</f>
        <v>59</v>
      </c>
      <c r="I173" s="177">
        <f>'Прил. 7'!J167</f>
        <v>0</v>
      </c>
      <c r="J173" s="177">
        <f>'Прил. 7'!K167</f>
        <v>0</v>
      </c>
    </row>
    <row r="174" spans="2:10" ht="41.25" customHeight="1" hidden="1">
      <c r="B174" s="217" t="s">
        <v>444</v>
      </c>
      <c r="C174" s="137" t="s">
        <v>301</v>
      </c>
      <c r="D174" s="137" t="s">
        <v>315</v>
      </c>
      <c r="E174" s="22" t="s">
        <v>445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3"/>
      <c r="C175" s="137"/>
      <c r="D175" s="137"/>
      <c r="E175" s="22" t="s">
        <v>436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3"/>
      <c r="C176" s="137"/>
      <c r="D176" s="137"/>
      <c r="E176" s="22" t="s">
        <v>436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3" t="s">
        <v>419</v>
      </c>
      <c r="C177" s="137" t="s">
        <v>301</v>
      </c>
      <c r="D177" s="137" t="s">
        <v>315</v>
      </c>
      <c r="E177" s="13" t="s">
        <v>446</v>
      </c>
      <c r="F177" s="137"/>
      <c r="G177" s="137"/>
      <c r="H177" s="138">
        <f>H178</f>
        <v>0</v>
      </c>
      <c r="I177" s="138">
        <f>I178</f>
        <v>0</v>
      </c>
      <c r="J177" s="138">
        <f>J178</f>
        <v>0</v>
      </c>
    </row>
    <row r="178" spans="2:10" ht="12.75" customHeight="1" hidden="1">
      <c r="B178" s="191" t="s">
        <v>407</v>
      </c>
      <c r="C178" s="137" t="s">
        <v>301</v>
      </c>
      <c r="D178" s="137" t="s">
        <v>315</v>
      </c>
      <c r="E178" s="13" t="s">
        <v>446</v>
      </c>
      <c r="F178" s="137" t="s">
        <v>408</v>
      </c>
      <c r="G178" s="137"/>
      <c r="H178" s="138">
        <f>H179</f>
        <v>0</v>
      </c>
      <c r="I178" s="138">
        <f>I179</f>
        <v>0</v>
      </c>
      <c r="J178" s="138">
        <f>J179</f>
        <v>0</v>
      </c>
    </row>
    <row r="179" spans="2:10" ht="12.75" customHeight="1" hidden="1">
      <c r="B179" s="191" t="s">
        <v>409</v>
      </c>
      <c r="C179" s="137" t="s">
        <v>301</v>
      </c>
      <c r="D179" s="137" t="s">
        <v>315</v>
      </c>
      <c r="E179" s="13" t="s">
        <v>446</v>
      </c>
      <c r="F179" s="137" t="s">
        <v>410</v>
      </c>
      <c r="G179" s="137"/>
      <c r="H179" s="138">
        <f>H180</f>
        <v>0</v>
      </c>
      <c r="I179" s="138">
        <f>I180</f>
        <v>0</v>
      </c>
      <c r="J179" s="138">
        <f>J180</f>
        <v>0</v>
      </c>
    </row>
    <row r="180" spans="2:10" ht="12.75" customHeight="1" hidden="1">
      <c r="B180" s="188" t="s">
        <v>391</v>
      </c>
      <c r="C180" s="137" t="s">
        <v>301</v>
      </c>
      <c r="D180" s="137" t="s">
        <v>315</v>
      </c>
      <c r="E180" s="13" t="s">
        <v>446</v>
      </c>
      <c r="F180" s="137" t="s">
        <v>410</v>
      </c>
      <c r="G180" s="137">
        <v>2</v>
      </c>
      <c r="H180" s="138"/>
      <c r="I180" s="138"/>
      <c r="J180" s="138"/>
    </row>
    <row r="181" spans="2:10" ht="12.75" customHeight="1" hidden="1">
      <c r="B181" s="188"/>
      <c r="C181" s="137"/>
      <c r="D181" s="137"/>
      <c r="E181" s="13"/>
      <c r="F181" s="137"/>
      <c r="G181" s="137"/>
      <c r="H181" s="177"/>
      <c r="I181" s="177"/>
      <c r="J181" s="177"/>
    </row>
    <row r="182" spans="2:10" ht="12.75" customHeight="1" hidden="1">
      <c r="B182" s="188"/>
      <c r="C182" s="137"/>
      <c r="D182" s="137"/>
      <c r="E182" s="13"/>
      <c r="F182" s="137"/>
      <c r="G182" s="137"/>
      <c r="H182" s="177"/>
      <c r="I182" s="177"/>
      <c r="J182" s="177"/>
    </row>
    <row r="183" spans="2:10" ht="12.75" customHeight="1" hidden="1">
      <c r="B183" s="188"/>
      <c r="C183" s="137"/>
      <c r="D183" s="137"/>
      <c r="E183" s="13"/>
      <c r="F183" s="137"/>
      <c r="G183" s="137"/>
      <c r="H183" s="177"/>
      <c r="I183" s="177"/>
      <c r="J183" s="177"/>
    </row>
    <row r="184" spans="2:10" ht="12.75" customHeight="1" hidden="1">
      <c r="B184" s="188"/>
      <c r="C184" s="137"/>
      <c r="D184" s="137"/>
      <c r="E184" s="13"/>
      <c r="F184" s="137"/>
      <c r="G184" s="137"/>
      <c r="H184" s="177"/>
      <c r="I184" s="177"/>
      <c r="J184" s="177"/>
    </row>
    <row r="185" spans="2:10" ht="12.75" customHeight="1" hidden="1">
      <c r="B185" s="188"/>
      <c r="C185" s="137"/>
      <c r="D185" s="137"/>
      <c r="E185" s="13"/>
      <c r="F185" s="137"/>
      <c r="G185" s="137"/>
      <c r="H185" s="177"/>
      <c r="I185" s="177"/>
      <c r="J185" s="177"/>
    </row>
    <row r="186" spans="2:10" ht="12.75" customHeight="1" hidden="1">
      <c r="B186" s="188"/>
      <c r="C186" s="137"/>
      <c r="D186" s="137"/>
      <c r="E186" s="13"/>
      <c r="F186" s="137"/>
      <c r="G186" s="137"/>
      <c r="H186" s="177"/>
      <c r="I186" s="177"/>
      <c r="J186" s="177"/>
    </row>
    <row r="187" spans="2:10" ht="12.75" customHeight="1" hidden="1">
      <c r="B187" s="188"/>
      <c r="C187" s="137"/>
      <c r="D187" s="137"/>
      <c r="E187" s="13"/>
      <c r="F187" s="137"/>
      <c r="G187" s="137"/>
      <c r="H187" s="177"/>
      <c r="I187" s="177"/>
      <c r="J187" s="177"/>
    </row>
    <row r="188" spans="2:10" ht="12.75" customHeight="1" hidden="1">
      <c r="B188" s="188"/>
      <c r="C188" s="137"/>
      <c r="D188" s="137"/>
      <c r="E188" s="13"/>
      <c r="F188" s="137"/>
      <c r="G188" s="137"/>
      <c r="H188" s="177"/>
      <c r="I188" s="177"/>
      <c r="J188" s="177"/>
    </row>
    <row r="189" spans="2:10" ht="12.75" customHeight="1" hidden="1">
      <c r="B189" s="188"/>
      <c r="C189" s="137"/>
      <c r="D189" s="137"/>
      <c r="E189" s="13"/>
      <c r="F189" s="137"/>
      <c r="G189" s="137"/>
      <c r="H189" s="177"/>
      <c r="I189" s="177"/>
      <c r="J189" s="177"/>
    </row>
    <row r="190" spans="2:10" ht="12.75" customHeight="1" hidden="1">
      <c r="B190" s="188"/>
      <c r="C190" s="137"/>
      <c r="D190" s="137"/>
      <c r="E190" s="13"/>
      <c r="F190" s="137"/>
      <c r="G190" s="137"/>
      <c r="H190" s="177"/>
      <c r="I190" s="177"/>
      <c r="J190" s="177"/>
    </row>
    <row r="191" spans="2:10" ht="12.75" customHeight="1" hidden="1">
      <c r="B191" s="188"/>
      <c r="C191" s="137"/>
      <c r="D191" s="137"/>
      <c r="E191" s="13"/>
      <c r="F191" s="137"/>
      <c r="G191" s="137"/>
      <c r="H191" s="177"/>
      <c r="I191" s="177"/>
      <c r="J191" s="177"/>
    </row>
    <row r="192" spans="2:10" ht="12.75" customHeight="1" hidden="1">
      <c r="B192" s="188"/>
      <c r="C192" s="137"/>
      <c r="D192" s="137"/>
      <c r="E192" s="13"/>
      <c r="F192" s="137"/>
      <c r="G192" s="137"/>
      <c r="H192" s="177"/>
      <c r="I192" s="177"/>
      <c r="J192" s="177"/>
    </row>
    <row r="193" spans="2:10" ht="12.75" customHeight="1" hidden="1">
      <c r="B193" s="188"/>
      <c r="C193" s="137"/>
      <c r="D193" s="137"/>
      <c r="E193" s="13"/>
      <c r="F193" s="137"/>
      <c r="G193" s="137"/>
      <c r="H193" s="177"/>
      <c r="I193" s="177"/>
      <c r="J193" s="177"/>
    </row>
    <row r="194" spans="2:10" ht="12.75" customHeight="1" hidden="1">
      <c r="B194" s="188"/>
      <c r="C194" s="137"/>
      <c r="D194" s="137"/>
      <c r="E194" s="13"/>
      <c r="F194" s="137"/>
      <c r="G194" s="137"/>
      <c r="H194" s="177"/>
      <c r="I194" s="177"/>
      <c r="J194" s="177"/>
    </row>
    <row r="195" spans="2:10" ht="12.75" customHeight="1" hidden="1">
      <c r="B195" s="188"/>
      <c r="C195" s="137"/>
      <c r="D195" s="137"/>
      <c r="E195" s="13"/>
      <c r="F195" s="137"/>
      <c r="G195" s="137"/>
      <c r="H195" s="177"/>
      <c r="I195" s="177"/>
      <c r="J195" s="177"/>
    </row>
    <row r="196" spans="2:10" ht="12.75" customHeight="1" hidden="1">
      <c r="B196" s="188"/>
      <c r="C196" s="137"/>
      <c r="D196" s="137"/>
      <c r="E196" s="13"/>
      <c r="F196" s="137"/>
      <c r="G196" s="137"/>
      <c r="H196" s="177"/>
      <c r="I196" s="177"/>
      <c r="J196" s="177"/>
    </row>
    <row r="197" spans="2:10" ht="12.75" customHeight="1" hidden="1">
      <c r="B197" s="188"/>
      <c r="C197" s="137"/>
      <c r="D197" s="137"/>
      <c r="E197" s="13"/>
      <c r="F197" s="137"/>
      <c r="G197" s="137"/>
      <c r="H197" s="177"/>
      <c r="I197" s="177"/>
      <c r="J197" s="177"/>
    </row>
    <row r="198" spans="2:10" ht="12.75" customHeight="1" hidden="1">
      <c r="B198" s="188"/>
      <c r="C198" s="137"/>
      <c r="D198" s="137"/>
      <c r="E198" s="13"/>
      <c r="F198" s="137"/>
      <c r="G198" s="137"/>
      <c r="H198" s="177"/>
      <c r="I198" s="177"/>
      <c r="J198" s="177"/>
    </row>
    <row r="199" spans="2:10" ht="12.75" customHeight="1" hidden="1">
      <c r="B199" s="188"/>
      <c r="C199" s="137"/>
      <c r="D199" s="137"/>
      <c r="E199" s="13"/>
      <c r="F199" s="137"/>
      <c r="G199" s="137"/>
      <c r="H199" s="177"/>
      <c r="I199" s="177"/>
      <c r="J199" s="177"/>
    </row>
    <row r="200" spans="2:10" ht="12.75" customHeight="1" hidden="1">
      <c r="B200" s="188"/>
      <c r="C200" s="137"/>
      <c r="D200" s="137"/>
      <c r="E200" s="13"/>
      <c r="F200" s="137"/>
      <c r="G200" s="137"/>
      <c r="H200" s="177"/>
      <c r="I200" s="177"/>
      <c r="J200" s="177"/>
    </row>
    <row r="201" spans="2:10" ht="12.75" customHeight="1" hidden="1">
      <c r="B201" s="188"/>
      <c r="C201" s="137"/>
      <c r="D201" s="137"/>
      <c r="E201" s="13"/>
      <c r="F201" s="137"/>
      <c r="G201" s="137"/>
      <c r="H201" s="177"/>
      <c r="I201" s="177"/>
      <c r="J201" s="177"/>
    </row>
    <row r="202" spans="2:10" ht="12.75" customHeight="1" hidden="1">
      <c r="B202" s="188"/>
      <c r="C202" s="137"/>
      <c r="D202" s="137"/>
      <c r="E202" s="13"/>
      <c r="F202" s="137"/>
      <c r="G202" s="137"/>
      <c r="H202" s="177"/>
      <c r="I202" s="177"/>
      <c r="J202" s="177"/>
    </row>
    <row r="203" spans="2:10" ht="12.75" customHeight="1" hidden="1">
      <c r="B203" s="188"/>
      <c r="C203" s="137"/>
      <c r="D203" s="137"/>
      <c r="E203" s="13"/>
      <c r="F203" s="137"/>
      <c r="G203" s="137"/>
      <c r="H203" s="177"/>
      <c r="I203" s="177"/>
      <c r="J203" s="177"/>
    </row>
    <row r="204" spans="2:10" ht="28.5" customHeight="1">
      <c r="B204" s="213" t="s">
        <v>447</v>
      </c>
      <c r="C204" s="135" t="s">
        <v>301</v>
      </c>
      <c r="D204" s="135" t="s">
        <v>315</v>
      </c>
      <c r="E204" s="218" t="s">
        <v>436</v>
      </c>
      <c r="F204" s="135"/>
      <c r="G204" s="135"/>
      <c r="H204" s="133">
        <f>H205</f>
        <v>2.5</v>
      </c>
      <c r="I204" s="133">
        <f>I205</f>
        <v>2.5</v>
      </c>
      <c r="J204" s="133">
        <f>J205</f>
        <v>2.5</v>
      </c>
    </row>
    <row r="205" spans="2:10" ht="12.75" customHeight="1">
      <c r="B205" s="183" t="s">
        <v>419</v>
      </c>
      <c r="C205" s="137" t="s">
        <v>301</v>
      </c>
      <c r="D205" s="137" t="s">
        <v>315</v>
      </c>
      <c r="E205" s="214" t="s">
        <v>448</v>
      </c>
      <c r="F205" s="137"/>
      <c r="G205" s="137"/>
      <c r="H205" s="138">
        <f>H206</f>
        <v>2.5</v>
      </c>
      <c r="I205" s="138">
        <f>I206</f>
        <v>2.5</v>
      </c>
      <c r="J205" s="138">
        <f>J206</f>
        <v>2.5</v>
      </c>
    </row>
    <row r="206" spans="2:10" ht="12.75" customHeight="1">
      <c r="B206" s="191" t="s">
        <v>407</v>
      </c>
      <c r="C206" s="137" t="s">
        <v>301</v>
      </c>
      <c r="D206" s="137" t="s">
        <v>315</v>
      </c>
      <c r="E206" s="214" t="s">
        <v>448</v>
      </c>
      <c r="F206" s="137" t="s">
        <v>408</v>
      </c>
      <c r="G206" s="137"/>
      <c r="H206" s="138">
        <f>H207</f>
        <v>2.5</v>
      </c>
      <c r="I206" s="138">
        <f>I207</f>
        <v>2.5</v>
      </c>
      <c r="J206" s="138">
        <f>J207</f>
        <v>2.5</v>
      </c>
    </row>
    <row r="207" spans="2:10" ht="12.75" customHeight="1">
      <c r="B207" s="191" t="s">
        <v>409</v>
      </c>
      <c r="C207" s="137" t="s">
        <v>301</v>
      </c>
      <c r="D207" s="137" t="s">
        <v>315</v>
      </c>
      <c r="E207" s="214" t="s">
        <v>448</v>
      </c>
      <c r="F207" s="137" t="s">
        <v>410</v>
      </c>
      <c r="G207" s="137"/>
      <c r="H207" s="138">
        <f>H208</f>
        <v>2.5</v>
      </c>
      <c r="I207" s="138">
        <f>I208</f>
        <v>2.5</v>
      </c>
      <c r="J207" s="138">
        <f>J208</f>
        <v>2.5</v>
      </c>
    </row>
    <row r="208" spans="2:10" ht="12.75" customHeight="1">
      <c r="B208" s="188" t="s">
        <v>391</v>
      </c>
      <c r="C208" s="137" t="s">
        <v>301</v>
      </c>
      <c r="D208" s="137" t="s">
        <v>315</v>
      </c>
      <c r="E208" s="214" t="s">
        <v>448</v>
      </c>
      <c r="F208" s="137" t="s">
        <v>410</v>
      </c>
      <c r="G208" s="137">
        <v>2</v>
      </c>
      <c r="H208" s="138">
        <f>'Прил. 7'!I172</f>
        <v>2.5</v>
      </c>
      <c r="I208" s="138">
        <f>'Прил. 7'!J172</f>
        <v>2.5</v>
      </c>
      <c r="J208" s="138">
        <f>'Прил. 7'!K172</f>
        <v>2.5</v>
      </c>
    </row>
    <row r="209" spans="2:10" ht="30">
      <c r="B209" s="219" t="s">
        <v>449</v>
      </c>
      <c r="C209" s="220" t="s">
        <v>301</v>
      </c>
      <c r="D209" s="220" t="s">
        <v>315</v>
      </c>
      <c r="E209" s="221" t="s">
        <v>450</v>
      </c>
      <c r="F209" s="220"/>
      <c r="G209" s="220"/>
      <c r="H209" s="133">
        <f>H210</f>
        <v>20</v>
      </c>
      <c r="I209" s="133">
        <f>I210</f>
        <v>20</v>
      </c>
      <c r="J209" s="133">
        <f>J210</f>
        <v>0</v>
      </c>
    </row>
    <row r="210" spans="2:10" ht="12.75" customHeight="1">
      <c r="B210" s="222" t="s">
        <v>419</v>
      </c>
      <c r="C210" s="199" t="s">
        <v>301</v>
      </c>
      <c r="D210" s="199" t="s">
        <v>315</v>
      </c>
      <c r="E210" s="223" t="s">
        <v>450</v>
      </c>
      <c r="F210" s="199"/>
      <c r="G210" s="199"/>
      <c r="H210" s="138">
        <f>H211</f>
        <v>20</v>
      </c>
      <c r="I210" s="138">
        <f>I211</f>
        <v>20</v>
      </c>
      <c r="J210" s="138">
        <f>J211</f>
        <v>0</v>
      </c>
    </row>
    <row r="211" spans="2:10" ht="12.75" customHeight="1">
      <c r="B211" s="206" t="s">
        <v>407</v>
      </c>
      <c r="C211" s="199" t="s">
        <v>301</v>
      </c>
      <c r="D211" s="199" t="s">
        <v>315</v>
      </c>
      <c r="E211" s="223" t="s">
        <v>450</v>
      </c>
      <c r="F211" s="199" t="s">
        <v>408</v>
      </c>
      <c r="G211" s="199"/>
      <c r="H211" s="138">
        <f>H212</f>
        <v>20</v>
      </c>
      <c r="I211" s="138">
        <f>I212</f>
        <v>20</v>
      </c>
      <c r="J211" s="138">
        <f>J212</f>
        <v>0</v>
      </c>
    </row>
    <row r="212" spans="2:10" ht="12.75" customHeight="1">
      <c r="B212" s="206" t="s">
        <v>409</v>
      </c>
      <c r="C212" s="199" t="s">
        <v>301</v>
      </c>
      <c r="D212" s="199" t="s">
        <v>315</v>
      </c>
      <c r="E212" s="223" t="s">
        <v>450</v>
      </c>
      <c r="F212" s="199" t="s">
        <v>410</v>
      </c>
      <c r="G212" s="199"/>
      <c r="H212" s="138">
        <f>H213</f>
        <v>20</v>
      </c>
      <c r="I212" s="138">
        <f>I213</f>
        <v>20</v>
      </c>
      <c r="J212" s="138">
        <f>J213</f>
        <v>0</v>
      </c>
    </row>
    <row r="213" spans="2:10" ht="12.75" customHeight="1">
      <c r="B213" s="201" t="s">
        <v>391</v>
      </c>
      <c r="C213" s="199" t="s">
        <v>301</v>
      </c>
      <c r="D213" s="199" t="s">
        <v>315</v>
      </c>
      <c r="E213" s="223" t="s">
        <v>450</v>
      </c>
      <c r="F213" s="199" t="s">
        <v>410</v>
      </c>
      <c r="G213" s="199">
        <v>2</v>
      </c>
      <c r="H213" s="138">
        <f>'Прил. 7'!I177</f>
        <v>20</v>
      </c>
      <c r="I213" s="138">
        <f>'Прил. 7'!J177</f>
        <v>20</v>
      </c>
      <c r="J213" s="138">
        <f>'Прил. 7'!K177</f>
        <v>0</v>
      </c>
    </row>
    <row r="214" spans="2:10" ht="40.5" customHeight="1">
      <c r="B214" s="183" t="s">
        <v>451</v>
      </c>
      <c r="C214" s="137" t="s">
        <v>301</v>
      </c>
      <c r="D214" s="137" t="s">
        <v>315</v>
      </c>
      <c r="E214" s="184" t="s">
        <v>452</v>
      </c>
      <c r="F214" s="137"/>
      <c r="G214" s="137"/>
      <c r="H214" s="177">
        <f>H215+H218</f>
        <v>327.4</v>
      </c>
      <c r="I214" s="177">
        <f>I215+I218</f>
        <v>327.4</v>
      </c>
      <c r="J214" s="177">
        <f>J215+J218</f>
        <v>327.4</v>
      </c>
    </row>
    <row r="215" spans="2:10" ht="42.75" customHeight="1">
      <c r="B215" s="181" t="s">
        <v>399</v>
      </c>
      <c r="C215" s="137" t="s">
        <v>301</v>
      </c>
      <c r="D215" s="137" t="s">
        <v>315</v>
      </c>
      <c r="E215" s="184" t="s">
        <v>452</v>
      </c>
      <c r="F215" s="137" t="s">
        <v>400</v>
      </c>
      <c r="G215" s="137"/>
      <c r="H215" s="177">
        <f>H216</f>
        <v>320.7</v>
      </c>
      <c r="I215" s="177">
        <f>I216</f>
        <v>320.7</v>
      </c>
      <c r="J215" s="177">
        <f>J216</f>
        <v>320.7</v>
      </c>
    </row>
    <row r="216" spans="2:10" ht="12.75" customHeight="1">
      <c r="B216" s="188" t="s">
        <v>401</v>
      </c>
      <c r="C216" s="137" t="s">
        <v>301</v>
      </c>
      <c r="D216" s="137" t="s">
        <v>315</v>
      </c>
      <c r="E216" s="184" t="s">
        <v>452</v>
      </c>
      <c r="F216" s="137" t="s">
        <v>402</v>
      </c>
      <c r="G216" s="137"/>
      <c r="H216" s="177">
        <f>H217</f>
        <v>320.7</v>
      </c>
      <c r="I216" s="177">
        <f>I217</f>
        <v>320.7</v>
      </c>
      <c r="J216" s="177">
        <f>J217</f>
        <v>320.7</v>
      </c>
    </row>
    <row r="217" spans="2:10" ht="14.25" customHeight="1">
      <c r="B217" s="188" t="s">
        <v>392</v>
      </c>
      <c r="C217" s="137" t="s">
        <v>301</v>
      </c>
      <c r="D217" s="137" t="s">
        <v>315</v>
      </c>
      <c r="E217" s="184" t="s">
        <v>452</v>
      </c>
      <c r="F217" s="137" t="s">
        <v>402</v>
      </c>
      <c r="G217" s="137">
        <v>3</v>
      </c>
      <c r="H217" s="177">
        <f>'Прил. 7'!I186</f>
        <v>320.7</v>
      </c>
      <c r="I217" s="177">
        <f>'Прил. 7'!J186</f>
        <v>320.7</v>
      </c>
      <c r="J217" s="177">
        <f>'Прил. 7'!K186</f>
        <v>320.7</v>
      </c>
    </row>
    <row r="218" spans="2:10" ht="14.25" customHeight="1">
      <c r="B218" s="191" t="s">
        <v>407</v>
      </c>
      <c r="C218" s="137" t="s">
        <v>301</v>
      </c>
      <c r="D218" s="137" t="s">
        <v>315</v>
      </c>
      <c r="E218" s="184" t="s">
        <v>452</v>
      </c>
      <c r="F218" s="130">
        <v>200</v>
      </c>
      <c r="G218" s="137"/>
      <c r="H218" s="177">
        <f>H219</f>
        <v>6.7</v>
      </c>
      <c r="I218" s="177">
        <f>I219</f>
        <v>6.7</v>
      </c>
      <c r="J218" s="177">
        <f>J219</f>
        <v>6.7</v>
      </c>
    </row>
    <row r="219" spans="2:10" ht="14.25" customHeight="1">
      <c r="B219" s="191" t="s">
        <v>409</v>
      </c>
      <c r="C219" s="137" t="s">
        <v>301</v>
      </c>
      <c r="D219" s="137" t="s">
        <v>315</v>
      </c>
      <c r="E219" s="184" t="s">
        <v>452</v>
      </c>
      <c r="F219" s="130">
        <v>240</v>
      </c>
      <c r="G219" s="137"/>
      <c r="H219" s="177">
        <f>H220</f>
        <v>6.7</v>
      </c>
      <c r="I219" s="177">
        <f>I220</f>
        <v>6.7</v>
      </c>
      <c r="J219" s="177">
        <f>J220</f>
        <v>6.7</v>
      </c>
    </row>
    <row r="220" spans="2:10" ht="14.25" customHeight="1">
      <c r="B220" s="188" t="s">
        <v>392</v>
      </c>
      <c r="C220" s="137" t="s">
        <v>301</v>
      </c>
      <c r="D220" s="137" t="s">
        <v>315</v>
      </c>
      <c r="E220" s="184" t="s">
        <v>452</v>
      </c>
      <c r="F220" s="130">
        <v>240</v>
      </c>
      <c r="G220" s="137" t="s">
        <v>453</v>
      </c>
      <c r="H220" s="177">
        <f>'Прил. 7'!I189</f>
        <v>6.7</v>
      </c>
      <c r="I220" s="177">
        <f>'Прил. 7'!J189</f>
        <v>6.7</v>
      </c>
      <c r="J220" s="177">
        <f>'Прил. 7'!K189</f>
        <v>6.7</v>
      </c>
    </row>
    <row r="221" spans="2:10" ht="43.5" customHeight="1">
      <c r="B221" s="193" t="s">
        <v>454</v>
      </c>
      <c r="C221" s="137" t="s">
        <v>301</v>
      </c>
      <c r="D221" s="137" t="s">
        <v>315</v>
      </c>
      <c r="E221" s="184" t="s">
        <v>455</v>
      </c>
      <c r="F221" s="137"/>
      <c r="G221" s="137"/>
      <c r="H221" s="177">
        <f>H222+H225</f>
        <v>373.70000000000005</v>
      </c>
      <c r="I221" s="177">
        <f>I222+I225</f>
        <v>373.70000000000005</v>
      </c>
      <c r="J221" s="177">
        <f>J222+J225</f>
        <v>373.70000000000005</v>
      </c>
    </row>
    <row r="222" spans="2:10" ht="39" customHeight="1">
      <c r="B222" s="181" t="s">
        <v>399</v>
      </c>
      <c r="C222" s="137" t="s">
        <v>301</v>
      </c>
      <c r="D222" s="137" t="s">
        <v>315</v>
      </c>
      <c r="E222" s="184" t="s">
        <v>455</v>
      </c>
      <c r="F222" s="137" t="s">
        <v>400</v>
      </c>
      <c r="G222" s="137"/>
      <c r="H222" s="177">
        <f>H223</f>
        <v>323.1</v>
      </c>
      <c r="I222" s="177">
        <f>I223</f>
        <v>366.1</v>
      </c>
      <c r="J222" s="177">
        <f>J223</f>
        <v>366.1</v>
      </c>
    </row>
    <row r="223" spans="2:10" ht="12.75" customHeight="1">
      <c r="B223" s="188" t="s">
        <v>401</v>
      </c>
      <c r="C223" s="137" t="s">
        <v>301</v>
      </c>
      <c r="D223" s="137" t="s">
        <v>315</v>
      </c>
      <c r="E223" s="184" t="s">
        <v>455</v>
      </c>
      <c r="F223" s="137" t="s">
        <v>402</v>
      </c>
      <c r="G223" s="137"/>
      <c r="H223" s="177">
        <f>H224</f>
        <v>323.1</v>
      </c>
      <c r="I223" s="177">
        <f>I224</f>
        <v>366.1</v>
      </c>
      <c r="J223" s="177">
        <f>J224</f>
        <v>366.1</v>
      </c>
    </row>
    <row r="224" spans="2:10" ht="14.25" customHeight="1">
      <c r="B224" s="188" t="s">
        <v>392</v>
      </c>
      <c r="C224" s="137" t="s">
        <v>301</v>
      </c>
      <c r="D224" s="137" t="s">
        <v>315</v>
      </c>
      <c r="E224" s="184" t="s">
        <v>455</v>
      </c>
      <c r="F224" s="137" t="s">
        <v>402</v>
      </c>
      <c r="G224" s="137">
        <v>3</v>
      </c>
      <c r="H224" s="177">
        <f>'Прил. 7'!I790</f>
        <v>323.1</v>
      </c>
      <c r="I224" s="177">
        <f>'Прил. 7'!J790</f>
        <v>366.1</v>
      </c>
      <c r="J224" s="177">
        <f>'Прил. 7'!K790</f>
        <v>366.1</v>
      </c>
    </row>
    <row r="225" spans="2:10" ht="14.25" customHeight="1">
      <c r="B225" s="191" t="s">
        <v>407</v>
      </c>
      <c r="C225" s="137" t="s">
        <v>301</v>
      </c>
      <c r="D225" s="137" t="s">
        <v>315</v>
      </c>
      <c r="E225" s="184" t="s">
        <v>455</v>
      </c>
      <c r="F225" s="130">
        <v>200</v>
      </c>
      <c r="G225" s="137"/>
      <c r="H225" s="177">
        <f>H226</f>
        <v>50.6</v>
      </c>
      <c r="I225" s="177">
        <f>I226</f>
        <v>7.6</v>
      </c>
      <c r="J225" s="177">
        <f>J226</f>
        <v>7.6</v>
      </c>
    </row>
    <row r="226" spans="2:10" ht="14.25" customHeight="1">
      <c r="B226" s="191" t="s">
        <v>409</v>
      </c>
      <c r="C226" s="137" t="s">
        <v>301</v>
      </c>
      <c r="D226" s="137" t="s">
        <v>315</v>
      </c>
      <c r="E226" s="184" t="s">
        <v>455</v>
      </c>
      <c r="F226" s="130">
        <v>240</v>
      </c>
      <c r="G226" s="137"/>
      <c r="H226" s="177">
        <f>H227</f>
        <v>50.6</v>
      </c>
      <c r="I226" s="177">
        <f>I227</f>
        <v>7.6</v>
      </c>
      <c r="J226" s="177">
        <f>J227</f>
        <v>7.6</v>
      </c>
    </row>
    <row r="227" spans="2:10" ht="14.25" customHeight="1">
      <c r="B227" s="188" t="s">
        <v>392</v>
      </c>
      <c r="C227" s="137" t="s">
        <v>301</v>
      </c>
      <c r="D227" s="137" t="s">
        <v>315</v>
      </c>
      <c r="E227" s="184" t="s">
        <v>455</v>
      </c>
      <c r="F227" s="130">
        <v>240</v>
      </c>
      <c r="G227" s="137" t="s">
        <v>453</v>
      </c>
      <c r="H227" s="177">
        <f>'Прил. 7'!I793</f>
        <v>50.6</v>
      </c>
      <c r="I227" s="177">
        <f>'Прил. 7'!J793</f>
        <v>7.6</v>
      </c>
      <c r="J227" s="177">
        <f>'Прил. 7'!K793</f>
        <v>7.6</v>
      </c>
    </row>
    <row r="228" spans="2:10" ht="27.75" customHeight="1">
      <c r="B228" s="193" t="s">
        <v>456</v>
      </c>
      <c r="C228" s="137" t="s">
        <v>301</v>
      </c>
      <c r="D228" s="137" t="s">
        <v>315</v>
      </c>
      <c r="E228" s="184" t="s">
        <v>457</v>
      </c>
      <c r="F228" s="137"/>
      <c r="G228" s="137"/>
      <c r="H228" s="177">
        <f>H229+H232</f>
        <v>321.6</v>
      </c>
      <c r="I228" s="177">
        <f>I229+I232</f>
        <v>321.6</v>
      </c>
      <c r="J228" s="177">
        <f>J229+J232</f>
        <v>321.6</v>
      </c>
    </row>
    <row r="229" spans="2:10" ht="42.75" customHeight="1">
      <c r="B229" s="188" t="s">
        <v>399</v>
      </c>
      <c r="C229" s="137" t="s">
        <v>301</v>
      </c>
      <c r="D229" s="137" t="s">
        <v>315</v>
      </c>
      <c r="E229" s="184" t="s">
        <v>457</v>
      </c>
      <c r="F229" s="137" t="s">
        <v>400</v>
      </c>
      <c r="G229" s="137"/>
      <c r="H229" s="177">
        <f>H230</f>
        <v>319.6</v>
      </c>
      <c r="I229" s="177">
        <f>I230</f>
        <v>319.6</v>
      </c>
      <c r="J229" s="177">
        <f>J230</f>
        <v>319.6</v>
      </c>
    </row>
    <row r="230" spans="2:10" ht="15.75" customHeight="1">
      <c r="B230" s="188" t="s">
        <v>401</v>
      </c>
      <c r="C230" s="137" t="s">
        <v>301</v>
      </c>
      <c r="D230" s="137" t="s">
        <v>315</v>
      </c>
      <c r="E230" s="184" t="s">
        <v>457</v>
      </c>
      <c r="F230" s="137" t="s">
        <v>402</v>
      </c>
      <c r="G230" s="137"/>
      <c r="H230" s="177">
        <f>H231</f>
        <v>319.6</v>
      </c>
      <c r="I230" s="177">
        <f>I231</f>
        <v>319.6</v>
      </c>
      <c r="J230" s="177">
        <f>J231</f>
        <v>319.6</v>
      </c>
    </row>
    <row r="231" spans="2:10" ht="14.25" customHeight="1">
      <c r="B231" s="188" t="s">
        <v>392</v>
      </c>
      <c r="C231" s="137" t="s">
        <v>301</v>
      </c>
      <c r="D231" s="137" t="s">
        <v>315</v>
      </c>
      <c r="E231" s="184" t="s">
        <v>457</v>
      </c>
      <c r="F231" s="137" t="s">
        <v>402</v>
      </c>
      <c r="G231" s="137">
        <v>3</v>
      </c>
      <c r="H231" s="177">
        <f>'Прил. 7'!I193</f>
        <v>319.6</v>
      </c>
      <c r="I231" s="177">
        <f>'Прил. 7'!J193</f>
        <v>319.6</v>
      </c>
      <c r="J231" s="177">
        <f>'Прил. 7'!K193</f>
        <v>319.6</v>
      </c>
    </row>
    <row r="232" spans="2:10" ht="12.75" customHeight="1">
      <c r="B232" s="191" t="s">
        <v>407</v>
      </c>
      <c r="C232" s="137" t="s">
        <v>301</v>
      </c>
      <c r="D232" s="137" t="s">
        <v>315</v>
      </c>
      <c r="E232" s="184" t="s">
        <v>457</v>
      </c>
      <c r="F232" s="137" t="s">
        <v>408</v>
      </c>
      <c r="G232" s="137"/>
      <c r="H232" s="177">
        <f>H233</f>
        <v>2</v>
      </c>
      <c r="I232" s="177">
        <f>I233</f>
        <v>2</v>
      </c>
      <c r="J232" s="177">
        <f>J233</f>
        <v>2</v>
      </c>
    </row>
    <row r="233" spans="2:10" ht="12.75" customHeight="1">
      <c r="B233" s="191" t="s">
        <v>409</v>
      </c>
      <c r="C233" s="137" t="s">
        <v>301</v>
      </c>
      <c r="D233" s="137" t="s">
        <v>315</v>
      </c>
      <c r="E233" s="184" t="s">
        <v>457</v>
      </c>
      <c r="F233" s="137" t="s">
        <v>410</v>
      </c>
      <c r="G233" s="137"/>
      <c r="H233" s="177">
        <f>H234</f>
        <v>2</v>
      </c>
      <c r="I233" s="177">
        <f>I234</f>
        <v>2</v>
      </c>
      <c r="J233" s="177">
        <f>J234</f>
        <v>2</v>
      </c>
    </row>
    <row r="234" spans="2:10" ht="12.75" customHeight="1">
      <c r="B234" s="188" t="s">
        <v>392</v>
      </c>
      <c r="C234" s="137" t="s">
        <v>301</v>
      </c>
      <c r="D234" s="137" t="s">
        <v>315</v>
      </c>
      <c r="E234" s="184" t="s">
        <v>457</v>
      </c>
      <c r="F234" s="137" t="s">
        <v>410</v>
      </c>
      <c r="G234" s="137">
        <v>3</v>
      </c>
      <c r="H234" s="177">
        <f>'Прил. 7'!I196</f>
        <v>2</v>
      </c>
      <c r="I234" s="177">
        <f>'Прил. 7'!J196</f>
        <v>2</v>
      </c>
      <c r="J234" s="177">
        <f>'Прил. 7'!K196</f>
        <v>2</v>
      </c>
    </row>
    <row r="235" spans="2:10" ht="40.5" customHeight="1" hidden="1">
      <c r="B235" s="224" t="s">
        <v>458</v>
      </c>
      <c r="C235" s="137" t="s">
        <v>301</v>
      </c>
      <c r="D235" s="137" t="s">
        <v>315</v>
      </c>
      <c r="E235" s="186" t="s">
        <v>459</v>
      </c>
      <c r="F235" s="137"/>
      <c r="G235" s="137"/>
      <c r="H235" s="177">
        <f>H236</f>
        <v>0</v>
      </c>
      <c r="I235" s="177">
        <f>I236</f>
        <v>0</v>
      </c>
      <c r="J235" s="177">
        <f>J236</f>
        <v>0</v>
      </c>
    </row>
    <row r="236" spans="2:10" ht="40.5" customHeight="1" hidden="1">
      <c r="B236" s="181" t="s">
        <v>399</v>
      </c>
      <c r="C236" s="137" t="s">
        <v>301</v>
      </c>
      <c r="D236" s="137" t="s">
        <v>315</v>
      </c>
      <c r="E236" s="186" t="s">
        <v>459</v>
      </c>
      <c r="F236" s="137" t="s">
        <v>400</v>
      </c>
      <c r="G236" s="137"/>
      <c r="H236" s="177">
        <f>H237</f>
        <v>0</v>
      </c>
      <c r="I236" s="177">
        <f>I237</f>
        <v>0</v>
      </c>
      <c r="J236" s="177">
        <f>J237</f>
        <v>0</v>
      </c>
    </row>
    <row r="237" spans="2:10" ht="12.75" customHeight="1" hidden="1">
      <c r="B237" s="188" t="s">
        <v>401</v>
      </c>
      <c r="C237" s="137" t="s">
        <v>301</v>
      </c>
      <c r="D237" s="137" t="s">
        <v>315</v>
      </c>
      <c r="E237" s="186" t="s">
        <v>459</v>
      </c>
      <c r="F237" s="137" t="s">
        <v>402</v>
      </c>
      <c r="G237" s="137"/>
      <c r="H237" s="177">
        <f>H238</f>
        <v>0</v>
      </c>
      <c r="I237" s="177">
        <f>I238</f>
        <v>0</v>
      </c>
      <c r="J237" s="177">
        <f>J238</f>
        <v>0</v>
      </c>
    </row>
    <row r="238" spans="2:10" ht="12.75" customHeight="1" hidden="1">
      <c r="B238" s="188" t="s">
        <v>391</v>
      </c>
      <c r="C238" s="137" t="s">
        <v>301</v>
      </c>
      <c r="D238" s="137" t="s">
        <v>315</v>
      </c>
      <c r="E238" s="186" t="s">
        <v>459</v>
      </c>
      <c r="F238" s="137" t="s">
        <v>402</v>
      </c>
      <c r="G238" s="137" t="s">
        <v>415</v>
      </c>
      <c r="H238" s="177">
        <f>'Прил. 7'!I786</f>
        <v>0</v>
      </c>
      <c r="I238" s="177">
        <f>'Прил. 7'!J786</f>
        <v>0</v>
      </c>
      <c r="J238" s="177">
        <f>'Прил. 7'!K786</f>
        <v>0</v>
      </c>
    </row>
    <row r="239" spans="2:10" ht="32.25" customHeight="1">
      <c r="B239" s="183" t="s">
        <v>460</v>
      </c>
      <c r="C239" s="137" t="s">
        <v>301</v>
      </c>
      <c r="D239" s="137" t="s">
        <v>315</v>
      </c>
      <c r="E239" s="184" t="s">
        <v>461</v>
      </c>
      <c r="F239" s="130"/>
      <c r="G239" s="130"/>
      <c r="H239" s="177">
        <f>H240</f>
        <v>432.5</v>
      </c>
      <c r="I239" s="177">
        <f>I240</f>
        <v>50</v>
      </c>
      <c r="J239" s="177">
        <f>J240</f>
        <v>50</v>
      </c>
    </row>
    <row r="240" spans="2:10" ht="15.75" customHeight="1">
      <c r="B240" s="191" t="s">
        <v>407</v>
      </c>
      <c r="C240" s="137" t="s">
        <v>301</v>
      </c>
      <c r="D240" s="137" t="s">
        <v>315</v>
      </c>
      <c r="E240" s="184" t="s">
        <v>461</v>
      </c>
      <c r="F240" s="130">
        <v>200</v>
      </c>
      <c r="G240" s="130"/>
      <c r="H240" s="177">
        <f>H241</f>
        <v>432.5</v>
      </c>
      <c r="I240" s="177">
        <f>I241</f>
        <v>50</v>
      </c>
      <c r="J240" s="177">
        <f>J241</f>
        <v>50</v>
      </c>
    </row>
    <row r="241" spans="2:10" ht="12.75" customHeight="1">
      <c r="B241" s="191" t="s">
        <v>409</v>
      </c>
      <c r="C241" s="137" t="s">
        <v>301</v>
      </c>
      <c r="D241" s="137" t="s">
        <v>315</v>
      </c>
      <c r="E241" s="184" t="s">
        <v>461</v>
      </c>
      <c r="F241" s="130">
        <v>240</v>
      </c>
      <c r="G241" s="130"/>
      <c r="H241" s="177">
        <f>H242</f>
        <v>432.5</v>
      </c>
      <c r="I241" s="177">
        <f>I242</f>
        <v>50</v>
      </c>
      <c r="J241" s="177">
        <f>J242</f>
        <v>50</v>
      </c>
    </row>
    <row r="242" spans="2:10" ht="14.25" customHeight="1">
      <c r="B242" s="188" t="s">
        <v>391</v>
      </c>
      <c r="C242" s="137" t="s">
        <v>301</v>
      </c>
      <c r="D242" s="137" t="s">
        <v>315</v>
      </c>
      <c r="E242" s="184" t="s">
        <v>461</v>
      </c>
      <c r="F242" s="130">
        <v>240</v>
      </c>
      <c r="G242" s="130">
        <v>2</v>
      </c>
      <c r="H242" s="177">
        <f>'Прил. 7'!I52</f>
        <v>432.5</v>
      </c>
      <c r="I242" s="177">
        <f>'Прил. 7'!J52</f>
        <v>50</v>
      </c>
      <c r="J242" s="177">
        <f>'Прил. 7'!K52</f>
        <v>50</v>
      </c>
    </row>
    <row r="243" spans="2:10" ht="27.75" customHeight="1">
      <c r="B243" s="181" t="s">
        <v>462</v>
      </c>
      <c r="C243" s="137" t="s">
        <v>301</v>
      </c>
      <c r="D243" s="137" t="s">
        <v>315</v>
      </c>
      <c r="E243" s="184" t="s">
        <v>463</v>
      </c>
      <c r="F243" s="137"/>
      <c r="G243" s="137"/>
      <c r="H243" s="177">
        <f>H255+H247+H244+H250</f>
        <v>8131.6</v>
      </c>
      <c r="I243" s="177">
        <f>I255+I247+I244+I250</f>
        <v>739.3</v>
      </c>
      <c r="J243" s="177">
        <f>J255+J247+J244+J250</f>
        <v>766.9</v>
      </c>
    </row>
    <row r="244" spans="2:10" ht="41.25" customHeight="1">
      <c r="B244" s="181" t="s">
        <v>399</v>
      </c>
      <c r="C244" s="137" t="s">
        <v>301</v>
      </c>
      <c r="D244" s="137" t="s">
        <v>315</v>
      </c>
      <c r="E244" s="184" t="s">
        <v>463</v>
      </c>
      <c r="F244" s="137" t="s">
        <v>400</v>
      </c>
      <c r="G244" s="137"/>
      <c r="H244" s="177">
        <f>H245</f>
        <v>899.3</v>
      </c>
      <c r="I244" s="177">
        <f>I245</f>
        <v>204.3</v>
      </c>
      <c r="J244" s="177">
        <f>J245</f>
        <v>231.9</v>
      </c>
    </row>
    <row r="245" spans="2:10" ht="15" customHeight="1">
      <c r="B245" s="188" t="s">
        <v>401</v>
      </c>
      <c r="C245" s="137" t="s">
        <v>301</v>
      </c>
      <c r="D245" s="137" t="s">
        <v>315</v>
      </c>
      <c r="E245" s="184" t="s">
        <v>463</v>
      </c>
      <c r="F245" s="137" t="s">
        <v>402</v>
      </c>
      <c r="G245" s="137"/>
      <c r="H245" s="177">
        <f>H246</f>
        <v>899.3</v>
      </c>
      <c r="I245" s="177">
        <f>I246</f>
        <v>204.3</v>
      </c>
      <c r="J245" s="177">
        <f>J246</f>
        <v>231.9</v>
      </c>
    </row>
    <row r="246" spans="2:10" ht="12.75" customHeight="1">
      <c r="B246" s="188" t="s">
        <v>391</v>
      </c>
      <c r="C246" s="137" t="s">
        <v>301</v>
      </c>
      <c r="D246" s="137" t="s">
        <v>315</v>
      </c>
      <c r="E246" s="184" t="s">
        <v>463</v>
      </c>
      <c r="F246" s="137" t="s">
        <v>402</v>
      </c>
      <c r="G246" s="137" t="s">
        <v>415</v>
      </c>
      <c r="H246" s="177">
        <f>'Прил. 7'!I208+'Прил. 7'!I797</f>
        <v>899.3</v>
      </c>
      <c r="I246" s="177">
        <f>'Прил. 7'!J208+'Прил. 7'!J797</f>
        <v>204.3</v>
      </c>
      <c r="J246" s="177">
        <f>'Прил. 7'!K208+'Прил. 7'!K797</f>
        <v>231.9</v>
      </c>
    </row>
    <row r="247" spans="2:10" ht="12.75" customHeight="1">
      <c r="B247" s="191" t="s">
        <v>407</v>
      </c>
      <c r="C247" s="137" t="s">
        <v>301</v>
      </c>
      <c r="D247" s="137" t="s">
        <v>315</v>
      </c>
      <c r="E247" s="184" t="s">
        <v>463</v>
      </c>
      <c r="F247" s="130">
        <v>200</v>
      </c>
      <c r="G247" s="130"/>
      <c r="H247" s="177">
        <f>H248</f>
        <v>6296.3</v>
      </c>
      <c r="I247" s="177">
        <f>I248</f>
        <v>415</v>
      </c>
      <c r="J247" s="177">
        <f>J248</f>
        <v>415</v>
      </c>
    </row>
    <row r="248" spans="2:10" ht="12.75" customHeight="1">
      <c r="B248" s="191" t="s">
        <v>409</v>
      </c>
      <c r="C248" s="137" t="s">
        <v>301</v>
      </c>
      <c r="D248" s="137" t="s">
        <v>315</v>
      </c>
      <c r="E248" s="184" t="s">
        <v>463</v>
      </c>
      <c r="F248" s="130">
        <v>240</v>
      </c>
      <c r="G248" s="130"/>
      <c r="H248" s="177">
        <f>H249</f>
        <v>6296.3</v>
      </c>
      <c r="I248" s="177">
        <f>I249</f>
        <v>415</v>
      </c>
      <c r="J248" s="177">
        <f>J249</f>
        <v>415</v>
      </c>
    </row>
    <row r="249" spans="2:10" ht="14.25" customHeight="1">
      <c r="B249" s="188" t="s">
        <v>391</v>
      </c>
      <c r="C249" s="137" t="s">
        <v>301</v>
      </c>
      <c r="D249" s="137" t="s">
        <v>315</v>
      </c>
      <c r="E249" s="184" t="s">
        <v>463</v>
      </c>
      <c r="F249" s="130">
        <v>240</v>
      </c>
      <c r="G249" s="130">
        <v>2</v>
      </c>
      <c r="H249" s="177">
        <f>'Прил. 7'!I45++'Прил. 7'!I211+'Прил. 7'!I674+'Прил. 7'!I807+'Прил. 7'!I1036</f>
        <v>6296.3</v>
      </c>
      <c r="I249" s="177">
        <f>'Прил. 7'!J45++'Прил. 7'!J211+'Прил. 7'!J674</f>
        <v>415</v>
      </c>
      <c r="J249" s="177">
        <f>'Прил. 7'!K45++'Прил. 7'!K211+'Прил. 7'!K674</f>
        <v>415</v>
      </c>
    </row>
    <row r="250" spans="2:10" ht="14.25" customHeight="1">
      <c r="B250" s="188" t="s">
        <v>439</v>
      </c>
      <c r="C250" s="137" t="s">
        <v>301</v>
      </c>
      <c r="D250" s="137" t="s">
        <v>315</v>
      </c>
      <c r="E250" s="186" t="s">
        <v>463</v>
      </c>
      <c r="F250" s="130">
        <v>300</v>
      </c>
      <c r="G250" s="130"/>
      <c r="H250" s="138">
        <f>H253+H252</f>
        <v>520</v>
      </c>
      <c r="I250" s="138">
        <f>I253</f>
        <v>120</v>
      </c>
      <c r="J250" s="138">
        <f>J253</f>
        <v>120</v>
      </c>
    </row>
    <row r="251" spans="2:10" ht="14.25" customHeight="1" hidden="1">
      <c r="B251" s="225" t="s">
        <v>441</v>
      </c>
      <c r="C251" s="137" t="s">
        <v>301</v>
      </c>
      <c r="D251" s="137" t="s">
        <v>315</v>
      </c>
      <c r="E251" s="186" t="s">
        <v>463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8" t="s">
        <v>391</v>
      </c>
      <c r="C252" s="137" t="s">
        <v>301</v>
      </c>
      <c r="D252" s="137" t="s">
        <v>315</v>
      </c>
      <c r="E252" s="186" t="s">
        <v>463</v>
      </c>
      <c r="F252" s="130">
        <v>320</v>
      </c>
      <c r="G252" s="130">
        <v>2</v>
      </c>
      <c r="H252" s="138">
        <f>'Прил. 7'!I214</f>
        <v>0</v>
      </c>
      <c r="I252" s="138"/>
      <c r="J252" s="138"/>
    </row>
    <row r="253" spans="2:10" ht="14.25" customHeight="1">
      <c r="B253" s="188" t="s">
        <v>464</v>
      </c>
      <c r="C253" s="137" t="s">
        <v>301</v>
      </c>
      <c r="D253" s="137" t="s">
        <v>315</v>
      </c>
      <c r="E253" s="186" t="s">
        <v>463</v>
      </c>
      <c r="F253" s="130">
        <v>360</v>
      </c>
      <c r="G253" s="130"/>
      <c r="H253" s="138">
        <f>H254</f>
        <v>520</v>
      </c>
      <c r="I253" s="138">
        <f>I254</f>
        <v>120</v>
      </c>
      <c r="J253" s="138">
        <f>J254</f>
        <v>120</v>
      </c>
    </row>
    <row r="254" spans="2:10" ht="14.25" customHeight="1">
      <c r="B254" s="188" t="s">
        <v>391</v>
      </c>
      <c r="C254" s="137" t="s">
        <v>301</v>
      </c>
      <c r="D254" s="137" t="s">
        <v>315</v>
      </c>
      <c r="E254" s="186" t="s">
        <v>463</v>
      </c>
      <c r="F254" s="130">
        <v>360</v>
      </c>
      <c r="G254" s="130">
        <v>2</v>
      </c>
      <c r="H254" s="138">
        <f>'Прил. 7'!I216</f>
        <v>520</v>
      </c>
      <c r="I254" s="138">
        <f>'Прил. 7'!J216</f>
        <v>120</v>
      </c>
      <c r="J254" s="138">
        <f>'Прил. 7'!K216</f>
        <v>120</v>
      </c>
    </row>
    <row r="255" spans="2:10" ht="12.75" customHeight="1">
      <c r="B255" s="191" t="s">
        <v>411</v>
      </c>
      <c r="C255" s="137" t="s">
        <v>301</v>
      </c>
      <c r="D255" s="137" t="s">
        <v>315</v>
      </c>
      <c r="E255" s="184" t="s">
        <v>463</v>
      </c>
      <c r="F255" s="137" t="s">
        <v>412</v>
      </c>
      <c r="G255" s="137"/>
      <c r="H255" s="177">
        <f>H257+H256</f>
        <v>416</v>
      </c>
      <c r="I255" s="177">
        <f>I257</f>
        <v>0</v>
      </c>
      <c r="J255" s="177">
        <f>J257</f>
        <v>0</v>
      </c>
    </row>
    <row r="256" spans="2:10" ht="12.75" customHeight="1" hidden="1">
      <c r="B256" s="226" t="s">
        <v>465</v>
      </c>
      <c r="C256" s="137" t="s">
        <v>301</v>
      </c>
      <c r="D256" s="137" t="s">
        <v>315</v>
      </c>
      <c r="E256" s="137" t="s">
        <v>463</v>
      </c>
      <c r="F256" s="137" t="s">
        <v>466</v>
      </c>
      <c r="G256" s="137" t="s">
        <v>415</v>
      </c>
      <c r="H256" s="177">
        <f>'Прил. 7'!I218</f>
        <v>0</v>
      </c>
      <c r="I256" s="177">
        <f>'Прил. 7'!J218</f>
        <v>0</v>
      </c>
      <c r="J256" s="177">
        <f>'Прил. 7'!K218</f>
        <v>0</v>
      </c>
    </row>
    <row r="257" spans="2:10" ht="12.75" customHeight="1">
      <c r="B257" s="191" t="s">
        <v>413</v>
      </c>
      <c r="C257" s="137" t="s">
        <v>301</v>
      </c>
      <c r="D257" s="137" t="s">
        <v>315</v>
      </c>
      <c r="E257" s="184" t="s">
        <v>463</v>
      </c>
      <c r="F257" s="137" t="s">
        <v>414</v>
      </c>
      <c r="G257" s="137"/>
      <c r="H257" s="177">
        <f>H258</f>
        <v>416</v>
      </c>
      <c r="I257" s="177">
        <f>I258</f>
        <v>0</v>
      </c>
      <c r="J257" s="177">
        <f>J258</f>
        <v>0</v>
      </c>
    </row>
    <row r="258" spans="2:10" ht="14.25" customHeight="1">
      <c r="B258" s="188" t="s">
        <v>391</v>
      </c>
      <c r="C258" s="137" t="s">
        <v>301</v>
      </c>
      <c r="D258" s="137" t="s">
        <v>315</v>
      </c>
      <c r="E258" s="184" t="s">
        <v>463</v>
      </c>
      <c r="F258" s="137" t="s">
        <v>414</v>
      </c>
      <c r="G258" s="137" t="s">
        <v>415</v>
      </c>
      <c r="H258" s="177">
        <f>'Прил. 7'!I220+'Прил. 7'!I55+'Прил. 7'!I48</f>
        <v>416</v>
      </c>
      <c r="I258" s="177">
        <f>'Прил. 7'!J220</f>
        <v>0</v>
      </c>
      <c r="J258" s="177">
        <f>'Прил. 7'!K220</f>
        <v>0</v>
      </c>
    </row>
    <row r="259" spans="2:10" ht="28.5" customHeight="1">
      <c r="B259" s="191" t="s">
        <v>467</v>
      </c>
      <c r="C259" s="137" t="s">
        <v>301</v>
      </c>
      <c r="D259" s="137" t="s">
        <v>315</v>
      </c>
      <c r="E259" s="186" t="s">
        <v>468</v>
      </c>
      <c r="F259" s="137"/>
      <c r="G259" s="137"/>
      <c r="H259" s="177">
        <f>H260+H266+H265</f>
        <v>3716.7</v>
      </c>
      <c r="I259" s="177">
        <f>I260</f>
        <v>0</v>
      </c>
      <c r="J259" s="177">
        <f>J260</f>
        <v>0</v>
      </c>
    </row>
    <row r="260" spans="2:10" ht="14.25" customHeight="1">
      <c r="B260" s="191" t="s">
        <v>407</v>
      </c>
      <c r="C260" s="137" t="s">
        <v>301</v>
      </c>
      <c r="D260" s="137" t="s">
        <v>315</v>
      </c>
      <c r="E260" s="186" t="s">
        <v>468</v>
      </c>
      <c r="F260" s="137" t="s">
        <v>408</v>
      </c>
      <c r="G260" s="137"/>
      <c r="H260" s="177">
        <f>H261</f>
        <v>3710</v>
      </c>
      <c r="I260" s="177">
        <f>I261</f>
        <v>0</v>
      </c>
      <c r="J260" s="177">
        <f>J261</f>
        <v>0</v>
      </c>
    </row>
    <row r="261" spans="2:10" ht="14.25" customHeight="1">
      <c r="B261" s="191" t="s">
        <v>409</v>
      </c>
      <c r="C261" s="137" t="s">
        <v>301</v>
      </c>
      <c r="D261" s="137" t="s">
        <v>315</v>
      </c>
      <c r="E261" s="186" t="s">
        <v>468</v>
      </c>
      <c r="F261" s="137" t="s">
        <v>410</v>
      </c>
      <c r="G261" s="137"/>
      <c r="H261" s="177">
        <f>H262</f>
        <v>3710</v>
      </c>
      <c r="I261" s="177">
        <f>I262</f>
        <v>0</v>
      </c>
      <c r="J261" s="177">
        <f>J262</f>
        <v>0</v>
      </c>
    </row>
    <row r="262" spans="2:10" ht="14.25" customHeight="1">
      <c r="B262" s="188" t="s">
        <v>391</v>
      </c>
      <c r="C262" s="137" t="s">
        <v>301</v>
      </c>
      <c r="D262" s="137" t="s">
        <v>315</v>
      </c>
      <c r="E262" s="186" t="s">
        <v>468</v>
      </c>
      <c r="F262" s="137" t="s">
        <v>410</v>
      </c>
      <c r="G262" s="137" t="s">
        <v>415</v>
      </c>
      <c r="H262" s="177">
        <f>'Прил. 7'!I145</f>
        <v>3710</v>
      </c>
      <c r="I262" s="177">
        <f>'Прил. 7'!J145</f>
        <v>0</v>
      </c>
      <c r="J262" s="177">
        <f>'Прил. 7'!K145</f>
        <v>0</v>
      </c>
    </row>
    <row r="263" spans="2:10" ht="14.25" customHeight="1">
      <c r="B263" s="201" t="s">
        <v>439</v>
      </c>
      <c r="C263" s="199" t="s">
        <v>301</v>
      </c>
      <c r="D263" s="199" t="s">
        <v>315</v>
      </c>
      <c r="E263" s="204" t="s">
        <v>468</v>
      </c>
      <c r="F263" s="199" t="s">
        <v>438</v>
      </c>
      <c r="G263" s="199"/>
      <c r="H263" s="177">
        <f>H264</f>
        <v>1.7</v>
      </c>
      <c r="I263" s="177">
        <f>I264</f>
        <v>0</v>
      </c>
      <c r="J263" s="177">
        <f>J264</f>
        <v>0</v>
      </c>
    </row>
    <row r="264" spans="2:10" ht="14.25" customHeight="1">
      <c r="B264" s="201" t="s">
        <v>441</v>
      </c>
      <c r="C264" s="199" t="s">
        <v>301</v>
      </c>
      <c r="D264" s="199" t="s">
        <v>315</v>
      </c>
      <c r="E264" s="204" t="s">
        <v>468</v>
      </c>
      <c r="F264" s="199" t="s">
        <v>440</v>
      </c>
      <c r="G264" s="199"/>
      <c r="H264" s="177">
        <f>H265</f>
        <v>1.7</v>
      </c>
      <c r="I264" s="177">
        <f>I265</f>
        <v>0</v>
      </c>
      <c r="J264" s="177">
        <f>J265</f>
        <v>0</v>
      </c>
    </row>
    <row r="265" spans="2:10" ht="14.25" customHeight="1">
      <c r="B265" s="201" t="s">
        <v>391</v>
      </c>
      <c r="C265" s="199" t="s">
        <v>301</v>
      </c>
      <c r="D265" s="199" t="s">
        <v>315</v>
      </c>
      <c r="E265" s="204" t="s">
        <v>468</v>
      </c>
      <c r="F265" s="199" t="s">
        <v>440</v>
      </c>
      <c r="G265" s="199" t="s">
        <v>415</v>
      </c>
      <c r="H265" s="177">
        <f>'Прил. 7'!I148</f>
        <v>1.7</v>
      </c>
      <c r="I265" s="177"/>
      <c r="J265" s="177"/>
    </row>
    <row r="266" spans="2:10" ht="14.25" customHeight="1">
      <c r="B266" s="196" t="s">
        <v>411</v>
      </c>
      <c r="C266" s="137" t="s">
        <v>301</v>
      </c>
      <c r="D266" s="137" t="s">
        <v>315</v>
      </c>
      <c r="E266" s="186" t="s">
        <v>468</v>
      </c>
      <c r="F266" s="137" t="s">
        <v>412</v>
      </c>
      <c r="G266" s="137"/>
      <c r="H266" s="177">
        <f>H267</f>
        <v>5</v>
      </c>
      <c r="I266" s="177">
        <f>I267</f>
        <v>0</v>
      </c>
      <c r="J266" s="177">
        <f>J267</f>
        <v>0</v>
      </c>
    </row>
    <row r="267" spans="2:10" ht="14.25" customHeight="1">
      <c r="B267" s="196" t="s">
        <v>413</v>
      </c>
      <c r="C267" s="137" t="s">
        <v>301</v>
      </c>
      <c r="D267" s="137" t="s">
        <v>315</v>
      </c>
      <c r="E267" s="186" t="s">
        <v>468</v>
      </c>
      <c r="F267" s="137" t="s">
        <v>414</v>
      </c>
      <c r="G267" s="137"/>
      <c r="H267" s="177">
        <f>H268</f>
        <v>5</v>
      </c>
      <c r="I267" s="177">
        <f>I268</f>
        <v>0</v>
      </c>
      <c r="J267" s="177">
        <f>J268</f>
        <v>0</v>
      </c>
    </row>
    <row r="268" spans="2:10" ht="14.25" customHeight="1">
      <c r="B268" s="196" t="s">
        <v>391</v>
      </c>
      <c r="C268" s="137" t="s">
        <v>301</v>
      </c>
      <c r="D268" s="137" t="s">
        <v>315</v>
      </c>
      <c r="E268" s="186" t="s">
        <v>468</v>
      </c>
      <c r="F268" s="137" t="s">
        <v>414</v>
      </c>
      <c r="G268" s="137" t="s">
        <v>415</v>
      </c>
      <c r="H268" s="177">
        <f>'Прил. 7'!I151</f>
        <v>5</v>
      </c>
      <c r="I268" s="177"/>
      <c r="J268" s="177"/>
    </row>
    <row r="269" spans="2:10" ht="29.25" customHeight="1" hidden="1">
      <c r="B269" s="188" t="s">
        <v>469</v>
      </c>
      <c r="C269" s="137" t="s">
        <v>301</v>
      </c>
      <c r="D269" s="137" t="s">
        <v>315</v>
      </c>
      <c r="E269" s="186" t="s">
        <v>470</v>
      </c>
      <c r="F269" s="137"/>
      <c r="G269" s="137"/>
      <c r="H269" s="138">
        <f>H270</f>
        <v>0</v>
      </c>
      <c r="I269" s="138">
        <f>I270</f>
        <v>0</v>
      </c>
      <c r="J269" s="138">
        <f>J270</f>
        <v>0</v>
      </c>
    </row>
    <row r="270" spans="2:10" ht="14.25" customHeight="1" hidden="1">
      <c r="B270" s="191" t="s">
        <v>407</v>
      </c>
      <c r="C270" s="137" t="s">
        <v>301</v>
      </c>
      <c r="D270" s="137" t="s">
        <v>315</v>
      </c>
      <c r="E270" s="186" t="s">
        <v>470</v>
      </c>
      <c r="F270" s="137" t="s">
        <v>408</v>
      </c>
      <c r="G270" s="137"/>
      <c r="H270" s="138">
        <f>H271</f>
        <v>0</v>
      </c>
      <c r="I270" s="138">
        <f>I271</f>
        <v>0</v>
      </c>
      <c r="J270" s="138">
        <f>J271</f>
        <v>0</v>
      </c>
    </row>
    <row r="271" spans="2:10" ht="14.25" customHeight="1" hidden="1">
      <c r="B271" s="191" t="s">
        <v>409</v>
      </c>
      <c r="C271" s="137" t="s">
        <v>301</v>
      </c>
      <c r="D271" s="137" t="s">
        <v>315</v>
      </c>
      <c r="E271" s="186" t="s">
        <v>470</v>
      </c>
      <c r="F271" s="137" t="s">
        <v>410</v>
      </c>
      <c r="G271" s="137"/>
      <c r="H271" s="138">
        <f>H272</f>
        <v>0</v>
      </c>
      <c r="I271" s="138">
        <f>I272</f>
        <v>0</v>
      </c>
      <c r="J271" s="138">
        <f>J272</f>
        <v>0</v>
      </c>
    </row>
    <row r="272" spans="2:10" ht="14.25" customHeight="1" hidden="1">
      <c r="B272" s="188" t="s">
        <v>392</v>
      </c>
      <c r="C272" s="137" t="s">
        <v>301</v>
      </c>
      <c r="D272" s="137" t="s">
        <v>315</v>
      </c>
      <c r="E272" s="186" t="s">
        <v>470</v>
      </c>
      <c r="F272" s="137" t="s">
        <v>410</v>
      </c>
      <c r="G272" s="137" t="s">
        <v>453</v>
      </c>
      <c r="H272" s="138">
        <f>'Прил. 7'!I200</f>
        <v>0</v>
      </c>
      <c r="I272" s="138">
        <f>'Прил. 7'!J200</f>
        <v>0</v>
      </c>
      <c r="J272" s="138">
        <f>'Прил. 7'!K200</f>
        <v>0</v>
      </c>
    </row>
    <row r="273" spans="2:10" ht="54" customHeight="1">
      <c r="B273" s="183" t="s">
        <v>471</v>
      </c>
      <c r="C273" s="137" t="s">
        <v>301</v>
      </c>
      <c r="D273" s="137" t="s">
        <v>315</v>
      </c>
      <c r="E273" s="137" t="s">
        <v>472</v>
      </c>
      <c r="F273" s="137"/>
      <c r="G273" s="137"/>
      <c r="H273" s="177">
        <f>H274+H277+H280</f>
        <v>18704.3</v>
      </c>
      <c r="I273" s="177">
        <f>I274+I277+I280</f>
        <v>10035.9</v>
      </c>
      <c r="J273" s="177">
        <f>J274+J277+J280</f>
        <v>7798.099999999999</v>
      </c>
    </row>
    <row r="274" spans="2:10" ht="41.25" customHeight="1">
      <c r="B274" s="181" t="s">
        <v>399</v>
      </c>
      <c r="C274" s="137" t="s">
        <v>301</v>
      </c>
      <c r="D274" s="137" t="s">
        <v>315</v>
      </c>
      <c r="E274" s="137" t="s">
        <v>472</v>
      </c>
      <c r="F274" s="137" t="s">
        <v>400</v>
      </c>
      <c r="G274" s="137"/>
      <c r="H274" s="177">
        <f>H275</f>
        <v>9201.5</v>
      </c>
      <c r="I274" s="177">
        <f>I275</f>
        <v>6923.9</v>
      </c>
      <c r="J274" s="177">
        <f>J275</f>
        <v>6923.9</v>
      </c>
    </row>
    <row r="275" spans="2:10" ht="12.75" customHeight="1">
      <c r="B275" s="188" t="s">
        <v>473</v>
      </c>
      <c r="C275" s="137" t="s">
        <v>301</v>
      </c>
      <c r="D275" s="137" t="s">
        <v>315</v>
      </c>
      <c r="E275" s="137" t="s">
        <v>472</v>
      </c>
      <c r="F275" s="137" t="s">
        <v>474</v>
      </c>
      <c r="G275" s="137"/>
      <c r="H275" s="177">
        <f>H276</f>
        <v>9201.5</v>
      </c>
      <c r="I275" s="177">
        <f>I276</f>
        <v>6923.9</v>
      </c>
      <c r="J275" s="177">
        <f>J276</f>
        <v>6923.9</v>
      </c>
    </row>
    <row r="276" spans="2:10" ht="14.25" customHeight="1">
      <c r="B276" s="188" t="s">
        <v>391</v>
      </c>
      <c r="C276" s="137" t="s">
        <v>301</v>
      </c>
      <c r="D276" s="137" t="s">
        <v>315</v>
      </c>
      <c r="E276" s="137" t="s">
        <v>472</v>
      </c>
      <c r="F276" s="137" t="s">
        <v>474</v>
      </c>
      <c r="G276" s="137" t="s">
        <v>415</v>
      </c>
      <c r="H276" s="177">
        <f>'Прил. 7'!I224</f>
        <v>9201.5</v>
      </c>
      <c r="I276" s="177">
        <f>'Прил. 7'!J224</f>
        <v>6923.9</v>
      </c>
      <c r="J276" s="177">
        <f>'Прил. 7'!K224</f>
        <v>6923.9</v>
      </c>
    </row>
    <row r="277" spans="2:10" ht="12.75" customHeight="1">
      <c r="B277" s="191" t="s">
        <v>407</v>
      </c>
      <c r="C277" s="137" t="s">
        <v>301</v>
      </c>
      <c r="D277" s="137" t="s">
        <v>315</v>
      </c>
      <c r="E277" s="137" t="s">
        <v>472</v>
      </c>
      <c r="F277" s="137" t="s">
        <v>408</v>
      </c>
      <c r="G277" s="137"/>
      <c r="H277" s="177">
        <f>H278</f>
        <v>9455.5</v>
      </c>
      <c r="I277" s="177">
        <f>I278</f>
        <v>3112</v>
      </c>
      <c r="J277" s="177">
        <f>J278</f>
        <v>874.2</v>
      </c>
    </row>
    <row r="278" spans="2:10" ht="12.75" customHeight="1">
      <c r="B278" s="191" t="s">
        <v>409</v>
      </c>
      <c r="C278" s="137" t="s">
        <v>301</v>
      </c>
      <c r="D278" s="137" t="s">
        <v>315</v>
      </c>
      <c r="E278" s="137" t="s">
        <v>472</v>
      </c>
      <c r="F278" s="137" t="s">
        <v>410</v>
      </c>
      <c r="G278" s="137"/>
      <c r="H278" s="177">
        <f>H279</f>
        <v>9455.5</v>
      </c>
      <c r="I278" s="177">
        <f>I279</f>
        <v>3112</v>
      </c>
      <c r="J278" s="177">
        <f>J279</f>
        <v>874.2</v>
      </c>
    </row>
    <row r="279" spans="2:10" ht="14.25" customHeight="1">
      <c r="B279" s="188" t="s">
        <v>391</v>
      </c>
      <c r="C279" s="137" t="s">
        <v>301</v>
      </c>
      <c r="D279" s="137" t="s">
        <v>315</v>
      </c>
      <c r="E279" s="137" t="s">
        <v>472</v>
      </c>
      <c r="F279" s="137" t="s">
        <v>410</v>
      </c>
      <c r="G279" s="137" t="s">
        <v>415</v>
      </c>
      <c r="H279" s="177">
        <f>'Прил. 7'!I227</f>
        <v>9455.5</v>
      </c>
      <c r="I279" s="177">
        <f>'Прил. 7'!J227</f>
        <v>3112</v>
      </c>
      <c r="J279" s="177">
        <f>'Прил. 7'!K227</f>
        <v>874.2</v>
      </c>
    </row>
    <row r="280" spans="2:10" ht="12.75" customHeight="1">
      <c r="B280" s="191" t="s">
        <v>411</v>
      </c>
      <c r="C280" s="137" t="s">
        <v>301</v>
      </c>
      <c r="D280" s="137" t="s">
        <v>315</v>
      </c>
      <c r="E280" s="137" t="s">
        <v>472</v>
      </c>
      <c r="F280" s="137" t="s">
        <v>412</v>
      </c>
      <c r="G280" s="137"/>
      <c r="H280" s="177">
        <f>H282+H281</f>
        <v>47.3</v>
      </c>
      <c r="I280" s="177">
        <f>I282</f>
        <v>0</v>
      </c>
      <c r="J280" s="177">
        <f>J282</f>
        <v>0</v>
      </c>
    </row>
    <row r="281" spans="2:10" ht="12.75" customHeight="1" hidden="1">
      <c r="B281" s="226" t="s">
        <v>465</v>
      </c>
      <c r="C281" s="137" t="s">
        <v>301</v>
      </c>
      <c r="D281" s="137" t="s">
        <v>315</v>
      </c>
      <c r="E281" s="137" t="s">
        <v>472</v>
      </c>
      <c r="F281" s="137" t="s">
        <v>466</v>
      </c>
      <c r="G281" s="137" t="s">
        <v>415</v>
      </c>
      <c r="H281" s="177">
        <f>'Прил. 7'!I229</f>
        <v>0</v>
      </c>
      <c r="I281" s="177">
        <f>'Прил. 7'!J229</f>
        <v>0</v>
      </c>
      <c r="J281" s="177">
        <f>'Прил. 7'!K229</f>
        <v>0</v>
      </c>
    </row>
    <row r="282" spans="2:10" ht="12.75" customHeight="1">
      <c r="B282" s="191" t="s">
        <v>413</v>
      </c>
      <c r="C282" s="137" t="s">
        <v>301</v>
      </c>
      <c r="D282" s="137" t="s">
        <v>315</v>
      </c>
      <c r="E282" s="137" t="s">
        <v>472</v>
      </c>
      <c r="F282" s="137" t="s">
        <v>414</v>
      </c>
      <c r="G282" s="137" t="s">
        <v>415</v>
      </c>
      <c r="H282" s="177">
        <f>H283</f>
        <v>47.3</v>
      </c>
      <c r="I282" s="177">
        <f>I283</f>
        <v>0</v>
      </c>
      <c r="J282" s="177">
        <f>J283</f>
        <v>0</v>
      </c>
    </row>
    <row r="283" spans="2:10" ht="14.25" customHeight="1">
      <c r="B283" s="188" t="s">
        <v>391</v>
      </c>
      <c r="C283" s="137" t="s">
        <v>301</v>
      </c>
      <c r="D283" s="137" t="s">
        <v>315</v>
      </c>
      <c r="E283" s="137" t="s">
        <v>472</v>
      </c>
      <c r="F283" s="137" t="s">
        <v>414</v>
      </c>
      <c r="G283" s="137" t="s">
        <v>415</v>
      </c>
      <c r="H283" s="177">
        <f>'Прил. 7'!I231</f>
        <v>47.3</v>
      </c>
      <c r="I283" s="177">
        <f>'Прил. 7'!J231</f>
        <v>0</v>
      </c>
      <c r="J283" s="177">
        <f>'Прил. 7'!K231</f>
        <v>0</v>
      </c>
    </row>
    <row r="284" spans="2:10" ht="40.5" customHeight="1" hidden="1">
      <c r="B284" s="185" t="s">
        <v>403</v>
      </c>
      <c r="C284" s="137" t="s">
        <v>301</v>
      </c>
      <c r="D284" s="137" t="s">
        <v>315</v>
      </c>
      <c r="E284" s="186" t="s">
        <v>396</v>
      </c>
      <c r="F284" s="137"/>
      <c r="G284" s="137"/>
      <c r="H284" s="177">
        <f>H285</f>
        <v>0</v>
      </c>
      <c r="I284" s="177">
        <f>I285</f>
        <v>0</v>
      </c>
      <c r="J284" s="177">
        <f>J285</f>
        <v>0</v>
      </c>
    </row>
    <row r="285" spans="2:10" ht="40.5" customHeight="1" hidden="1">
      <c r="B285" s="187" t="s">
        <v>399</v>
      </c>
      <c r="C285" s="137" t="s">
        <v>301</v>
      </c>
      <c r="D285" s="137" t="s">
        <v>315</v>
      </c>
      <c r="E285" s="186" t="s">
        <v>404</v>
      </c>
      <c r="F285" s="137" t="s">
        <v>400</v>
      </c>
      <c r="G285" s="130"/>
      <c r="H285" s="177">
        <f>H286</f>
        <v>0</v>
      </c>
      <c r="I285" s="177">
        <f>I286</f>
        <v>0</v>
      </c>
      <c r="J285" s="177">
        <f>J286</f>
        <v>0</v>
      </c>
    </row>
    <row r="286" spans="2:10" ht="14.25" customHeight="1" hidden="1">
      <c r="B286" s="188" t="s">
        <v>401</v>
      </c>
      <c r="C286" s="137" t="s">
        <v>301</v>
      </c>
      <c r="D286" s="137" t="s">
        <v>315</v>
      </c>
      <c r="E286" s="186" t="s">
        <v>404</v>
      </c>
      <c r="F286" s="137" t="s">
        <v>402</v>
      </c>
      <c r="G286" s="130"/>
      <c r="H286" s="177">
        <f>H287</f>
        <v>0</v>
      </c>
      <c r="I286" s="177">
        <f>I287</f>
        <v>0</v>
      </c>
      <c r="J286" s="177">
        <f>J287</f>
        <v>0</v>
      </c>
    </row>
    <row r="287" spans="2:10" ht="14.25" customHeight="1" hidden="1">
      <c r="B287" s="188" t="s">
        <v>392</v>
      </c>
      <c r="C287" s="137" t="s">
        <v>301</v>
      </c>
      <c r="D287" s="137" t="s">
        <v>315</v>
      </c>
      <c r="E287" s="186" t="s">
        <v>404</v>
      </c>
      <c r="F287" s="137" t="s">
        <v>402</v>
      </c>
      <c r="G287" s="130">
        <v>3</v>
      </c>
      <c r="H287" s="227">
        <f>'Прил. 7'!I182+'Прил. 7'!I782</f>
        <v>0</v>
      </c>
      <c r="I287" s="177">
        <f>'Прил. 7'!J182+'Прил. 7'!J782</f>
        <v>0</v>
      </c>
      <c r="J287" s="177">
        <f>'Прил. 7'!K182+'Прил. 7'!K782</f>
        <v>0</v>
      </c>
    </row>
    <row r="288" spans="2:10" ht="85.5" hidden="1">
      <c r="B288" s="228" t="s">
        <v>475</v>
      </c>
      <c r="C288" s="210" t="s">
        <v>301</v>
      </c>
      <c r="D288" s="210" t="s">
        <v>315</v>
      </c>
      <c r="E288" s="229" t="s">
        <v>396</v>
      </c>
      <c r="F288" s="210"/>
      <c r="G288" s="210"/>
      <c r="H288" s="200">
        <f>H289</f>
        <v>0</v>
      </c>
      <c r="I288" s="200">
        <f>I289</f>
        <v>0</v>
      </c>
      <c r="J288" s="200">
        <f>J289</f>
        <v>0</v>
      </c>
    </row>
    <row r="289" spans="2:10" ht="14.25" customHeight="1" hidden="1">
      <c r="B289" s="230" t="s">
        <v>407</v>
      </c>
      <c r="C289" s="210" t="s">
        <v>301</v>
      </c>
      <c r="D289" s="210" t="s">
        <v>315</v>
      </c>
      <c r="E289" s="229" t="s">
        <v>476</v>
      </c>
      <c r="F289" s="210" t="s">
        <v>408</v>
      </c>
      <c r="G289" s="210"/>
      <c r="H289" s="200">
        <f>H290</f>
        <v>0</v>
      </c>
      <c r="I289" s="200">
        <f>I290</f>
        <v>0</v>
      </c>
      <c r="J289" s="200">
        <f>J290</f>
        <v>0</v>
      </c>
    </row>
    <row r="290" spans="2:10" ht="14.25" customHeight="1" hidden="1">
      <c r="B290" s="230" t="s">
        <v>409</v>
      </c>
      <c r="C290" s="210" t="s">
        <v>301</v>
      </c>
      <c r="D290" s="210" t="s">
        <v>315</v>
      </c>
      <c r="E290" s="229" t="s">
        <v>476</v>
      </c>
      <c r="F290" s="210" t="s">
        <v>410</v>
      </c>
      <c r="G290" s="210"/>
      <c r="H290" s="200">
        <f>H291</f>
        <v>0</v>
      </c>
      <c r="I290" s="200">
        <f>I291</f>
        <v>0</v>
      </c>
      <c r="J290" s="200">
        <f>J291</f>
        <v>0</v>
      </c>
    </row>
    <row r="291" spans="2:10" ht="14.25" customHeight="1" hidden="1">
      <c r="B291" s="231" t="s">
        <v>393</v>
      </c>
      <c r="C291" s="210" t="s">
        <v>301</v>
      </c>
      <c r="D291" s="210" t="s">
        <v>315</v>
      </c>
      <c r="E291" s="229" t="s">
        <v>476</v>
      </c>
      <c r="F291" s="210" t="s">
        <v>410</v>
      </c>
      <c r="G291" s="210" t="s">
        <v>425</v>
      </c>
      <c r="H291" s="200">
        <f>'Прил. 7'!I235</f>
        <v>0</v>
      </c>
      <c r="I291" s="200"/>
      <c r="J291" s="200"/>
    </row>
    <row r="292" spans="2:10" ht="12.75" customHeight="1">
      <c r="B292" s="178" t="s">
        <v>316</v>
      </c>
      <c r="C292" s="135" t="s">
        <v>317</v>
      </c>
      <c r="D292" s="135"/>
      <c r="E292" s="135"/>
      <c r="F292" s="135"/>
      <c r="G292" s="135"/>
      <c r="H292" s="232">
        <f>H295+H301</f>
        <v>931.4</v>
      </c>
      <c r="I292" s="176">
        <f>I295+I301</f>
        <v>974.4</v>
      </c>
      <c r="J292" s="176">
        <f>J295+J301</f>
        <v>1009.4</v>
      </c>
    </row>
    <row r="293" spans="2:10" ht="12.75" customHeight="1">
      <c r="B293" s="178" t="s">
        <v>391</v>
      </c>
      <c r="C293" s="135"/>
      <c r="D293" s="135"/>
      <c r="E293" s="233"/>
      <c r="F293" s="135"/>
      <c r="G293" s="135" t="s">
        <v>415</v>
      </c>
      <c r="H293" s="176">
        <f>H306</f>
        <v>0</v>
      </c>
      <c r="I293" s="176">
        <f>I306</f>
        <v>0</v>
      </c>
      <c r="J293" s="176">
        <f>J306</f>
        <v>0</v>
      </c>
    </row>
    <row r="294" spans="2:10" ht="12.75" customHeight="1">
      <c r="B294" s="178" t="s">
        <v>393</v>
      </c>
      <c r="C294" s="135" t="s">
        <v>317</v>
      </c>
      <c r="D294" s="135"/>
      <c r="E294" s="233"/>
      <c r="F294" s="135"/>
      <c r="G294" s="135" t="s">
        <v>425</v>
      </c>
      <c r="H294" s="176">
        <f>H300</f>
        <v>931.4</v>
      </c>
      <c r="I294" s="176">
        <f>I300</f>
        <v>974.4</v>
      </c>
      <c r="J294" s="176">
        <f>J300</f>
        <v>1009.4</v>
      </c>
    </row>
    <row r="295" spans="2:10" ht="12.75" customHeight="1">
      <c r="B295" s="234" t="s">
        <v>318</v>
      </c>
      <c r="C295" s="180" t="s">
        <v>317</v>
      </c>
      <c r="D295" s="180" t="s">
        <v>319</v>
      </c>
      <c r="E295" s="235"/>
      <c r="F295" s="137"/>
      <c r="G295" s="137"/>
      <c r="H295" s="177">
        <f>H296</f>
        <v>931.4</v>
      </c>
      <c r="I295" s="177">
        <f>I296</f>
        <v>974.4</v>
      </c>
      <c r="J295" s="177">
        <f>J296</f>
        <v>1009.4</v>
      </c>
    </row>
    <row r="296" spans="2:10" ht="12.75" customHeight="1">
      <c r="B296" s="191" t="s">
        <v>395</v>
      </c>
      <c r="C296" s="137" t="s">
        <v>317</v>
      </c>
      <c r="D296" s="137" t="s">
        <v>319</v>
      </c>
      <c r="E296" s="189" t="s">
        <v>396</v>
      </c>
      <c r="F296" s="135"/>
      <c r="G296" s="135"/>
      <c r="H296" s="177">
        <f>H297</f>
        <v>931.4</v>
      </c>
      <c r="I296" s="177">
        <f>I297</f>
        <v>974.4</v>
      </c>
      <c r="J296" s="177">
        <f>J297</f>
        <v>1009.4</v>
      </c>
    </row>
    <row r="297" spans="2:10" ht="27.75" customHeight="1">
      <c r="B297" s="183" t="s">
        <v>477</v>
      </c>
      <c r="C297" s="137" t="s">
        <v>317</v>
      </c>
      <c r="D297" s="137" t="s">
        <v>319</v>
      </c>
      <c r="E297" s="137" t="s">
        <v>478</v>
      </c>
      <c r="F297" s="137"/>
      <c r="G297" s="137"/>
      <c r="H297" s="177">
        <f>H298</f>
        <v>931.4</v>
      </c>
      <c r="I297" s="177">
        <f>I298</f>
        <v>974.4</v>
      </c>
      <c r="J297" s="177">
        <f>J298</f>
        <v>1009.4</v>
      </c>
    </row>
    <row r="298" spans="2:10" ht="12.75" customHeight="1">
      <c r="B298" s="191" t="s">
        <v>479</v>
      </c>
      <c r="C298" s="137" t="s">
        <v>317</v>
      </c>
      <c r="D298" s="137" t="s">
        <v>319</v>
      </c>
      <c r="E298" s="137" t="s">
        <v>478</v>
      </c>
      <c r="F298" s="137" t="s">
        <v>480</v>
      </c>
      <c r="G298" s="137"/>
      <c r="H298" s="177">
        <f>H299</f>
        <v>931.4</v>
      </c>
      <c r="I298" s="177">
        <f>I299</f>
        <v>974.4</v>
      </c>
      <c r="J298" s="177">
        <f>J299</f>
        <v>1009.4</v>
      </c>
    </row>
    <row r="299" spans="2:10" ht="12.75" customHeight="1">
      <c r="B299" s="191" t="s">
        <v>481</v>
      </c>
      <c r="C299" s="137" t="s">
        <v>317</v>
      </c>
      <c r="D299" s="137" t="s">
        <v>319</v>
      </c>
      <c r="E299" s="137" t="s">
        <v>478</v>
      </c>
      <c r="F299" s="137" t="s">
        <v>482</v>
      </c>
      <c r="G299" s="137"/>
      <c r="H299" s="177">
        <f>H300</f>
        <v>931.4</v>
      </c>
      <c r="I299" s="177">
        <f>I300</f>
        <v>974.4</v>
      </c>
      <c r="J299" s="177">
        <f>J300</f>
        <v>1009.4</v>
      </c>
    </row>
    <row r="300" spans="2:10" ht="14.25" customHeight="1">
      <c r="B300" s="188" t="s">
        <v>393</v>
      </c>
      <c r="C300" s="137" t="s">
        <v>317</v>
      </c>
      <c r="D300" s="137" t="s">
        <v>319</v>
      </c>
      <c r="E300" s="137" t="s">
        <v>478</v>
      </c>
      <c r="F300" s="137" t="s">
        <v>482</v>
      </c>
      <c r="G300" s="137" t="s">
        <v>425</v>
      </c>
      <c r="H300" s="177">
        <f>'Прил. 7'!I506</f>
        <v>931.4</v>
      </c>
      <c r="I300" s="177">
        <f>'Прил. 7'!J506</f>
        <v>974.4</v>
      </c>
      <c r="J300" s="177">
        <f>'Прил. 7'!K506</f>
        <v>1009.4</v>
      </c>
    </row>
    <row r="301" spans="2:10" ht="12.75" customHeight="1" hidden="1">
      <c r="B301" s="188"/>
      <c r="C301" s="137"/>
      <c r="D301" s="137"/>
      <c r="E301" s="137"/>
      <c r="F301" s="137"/>
      <c r="G301" s="137"/>
      <c r="H301" s="177">
        <f>H302</f>
        <v>0</v>
      </c>
      <c r="I301" s="177"/>
      <c r="J301" s="177"/>
    </row>
    <row r="302" spans="2:10" ht="12.75" customHeight="1" hidden="1">
      <c r="B302" s="191"/>
      <c r="C302" s="137"/>
      <c r="D302" s="137"/>
      <c r="E302" s="184"/>
      <c r="F302" s="137"/>
      <c r="G302" s="137"/>
      <c r="H302" s="177">
        <f>H303</f>
        <v>0</v>
      </c>
      <c r="I302" s="177"/>
      <c r="J302" s="177"/>
    </row>
    <row r="303" spans="2:10" ht="12.75" customHeight="1" hidden="1">
      <c r="B303" s="193"/>
      <c r="C303" s="137"/>
      <c r="D303" s="137"/>
      <c r="E303" s="184"/>
      <c r="F303" s="137"/>
      <c r="G303" s="137"/>
      <c r="H303" s="177">
        <f>H304</f>
        <v>0</v>
      </c>
      <c r="I303" s="177"/>
      <c r="J303" s="177"/>
    </row>
    <row r="304" spans="2:10" ht="12.75" customHeight="1" hidden="1">
      <c r="B304" s="191"/>
      <c r="C304" s="137"/>
      <c r="D304" s="137"/>
      <c r="E304" s="184"/>
      <c r="F304" s="137"/>
      <c r="G304" s="137"/>
      <c r="H304" s="177">
        <f>H305</f>
        <v>0</v>
      </c>
      <c r="I304" s="177"/>
      <c r="J304" s="177"/>
    </row>
    <row r="305" spans="2:10" ht="12.75" customHeight="1" hidden="1">
      <c r="B305" s="191"/>
      <c r="C305" s="137"/>
      <c r="D305" s="137"/>
      <c r="E305" s="184"/>
      <c r="F305" s="137"/>
      <c r="G305" s="137"/>
      <c r="H305" s="177">
        <f>H306</f>
        <v>0</v>
      </c>
      <c r="I305" s="177"/>
      <c r="J305" s="177"/>
    </row>
    <row r="306" spans="2:10" ht="14.25" customHeight="1" hidden="1">
      <c r="B306" s="188"/>
      <c r="C306" s="137"/>
      <c r="D306" s="137"/>
      <c r="E306" s="184"/>
      <c r="F306" s="137"/>
      <c r="G306" s="137">
        <v>2</v>
      </c>
      <c r="H306" s="177"/>
      <c r="I306" s="177"/>
      <c r="J306" s="177"/>
    </row>
    <row r="307" spans="2:10" ht="12.75" customHeight="1" hidden="1">
      <c r="B307" s="178"/>
      <c r="C307" s="135"/>
      <c r="D307" s="135"/>
      <c r="E307" s="135"/>
      <c r="F307" s="135"/>
      <c r="G307" s="135"/>
      <c r="H307" s="176">
        <f>H309</f>
        <v>0</v>
      </c>
      <c r="I307" s="177"/>
      <c r="J307" s="177"/>
    </row>
    <row r="308" spans="2:10" ht="12.75" customHeight="1" hidden="1">
      <c r="B308" s="178"/>
      <c r="C308" s="135"/>
      <c r="D308" s="135"/>
      <c r="E308" s="135"/>
      <c r="F308" s="135"/>
      <c r="G308" s="135" t="s">
        <v>415</v>
      </c>
      <c r="H308" s="176">
        <f>H315+H320+H325</f>
        <v>0</v>
      </c>
      <c r="I308" s="177"/>
      <c r="J308" s="177"/>
    </row>
    <row r="309" spans="2:10" ht="12.75" customHeight="1" hidden="1">
      <c r="B309" s="188"/>
      <c r="C309" s="137"/>
      <c r="D309" s="137"/>
      <c r="E309" s="137"/>
      <c r="F309" s="137"/>
      <c r="G309" s="137"/>
      <c r="H309" s="177">
        <f>H310</f>
        <v>0</v>
      </c>
      <c r="I309" s="177"/>
      <c r="J309" s="177"/>
    </row>
    <row r="310" spans="2:10" ht="38.25" customHeight="1" hidden="1">
      <c r="B310" s="175"/>
      <c r="C310" s="137"/>
      <c r="D310" s="137"/>
      <c r="E310" s="184"/>
      <c r="F310" s="137"/>
      <c r="G310" s="137"/>
      <c r="H310" s="177">
        <f>H311+H316+H321</f>
        <v>0</v>
      </c>
      <c r="I310" s="177"/>
      <c r="J310" s="177"/>
    </row>
    <row r="311" spans="2:10" ht="12.75" customHeight="1" hidden="1">
      <c r="B311" s="191"/>
      <c r="C311" s="137"/>
      <c r="D311" s="137"/>
      <c r="E311" s="184"/>
      <c r="F311" s="137"/>
      <c r="G311" s="137"/>
      <c r="H311" s="177">
        <f>H312</f>
        <v>0</v>
      </c>
      <c r="I311" s="177"/>
      <c r="J311" s="177"/>
    </row>
    <row r="312" spans="2:10" ht="12.75" customHeight="1" hidden="1">
      <c r="B312" s="193"/>
      <c r="C312" s="137"/>
      <c r="D312" s="137"/>
      <c r="E312" s="184"/>
      <c r="F312" s="137"/>
      <c r="G312" s="137"/>
      <c r="H312" s="177">
        <f>H313</f>
        <v>0</v>
      </c>
      <c r="I312" s="177"/>
      <c r="J312" s="177"/>
    </row>
    <row r="313" spans="2:10" ht="12.75" customHeight="1" hidden="1">
      <c r="B313" s="191"/>
      <c r="C313" s="137"/>
      <c r="D313" s="137"/>
      <c r="E313" s="184"/>
      <c r="F313" s="137" t="s">
        <v>408</v>
      </c>
      <c r="G313" s="137"/>
      <c r="H313" s="177">
        <f>H314</f>
        <v>0</v>
      </c>
      <c r="I313" s="177"/>
      <c r="J313" s="177"/>
    </row>
    <row r="314" spans="2:10" ht="12.75" customHeight="1" hidden="1">
      <c r="B314" s="191"/>
      <c r="C314" s="137"/>
      <c r="D314" s="137"/>
      <c r="E314" s="184"/>
      <c r="F314" s="137" t="s">
        <v>410</v>
      </c>
      <c r="G314" s="137"/>
      <c r="H314" s="177">
        <f>H315</f>
        <v>0</v>
      </c>
      <c r="I314" s="177"/>
      <c r="J314" s="177"/>
    </row>
    <row r="315" spans="2:10" ht="14.25" customHeight="1" hidden="1">
      <c r="B315" s="188"/>
      <c r="C315" s="137"/>
      <c r="D315" s="137"/>
      <c r="E315" s="184"/>
      <c r="F315" s="137" t="s">
        <v>410</v>
      </c>
      <c r="G315" s="137">
        <v>2</v>
      </c>
      <c r="H315" s="177"/>
      <c r="I315" s="177"/>
      <c r="J315" s="177"/>
    </row>
    <row r="316" spans="2:10" ht="12.75" customHeight="1" hidden="1">
      <c r="B316" s="188"/>
      <c r="C316" s="137"/>
      <c r="D316" s="137"/>
      <c r="E316" s="236"/>
      <c r="F316" s="137"/>
      <c r="G316" s="137"/>
      <c r="H316" s="177">
        <f>H317</f>
        <v>0</v>
      </c>
      <c r="I316" s="177"/>
      <c r="J316" s="177"/>
    </row>
    <row r="317" spans="2:10" ht="12.75" customHeight="1" hidden="1">
      <c r="B317" s="193"/>
      <c r="C317" s="137"/>
      <c r="D317" s="137"/>
      <c r="E317" s="236"/>
      <c r="F317" s="137"/>
      <c r="G317" s="137"/>
      <c r="H317" s="177">
        <f>H318</f>
        <v>0</v>
      </c>
      <c r="I317" s="177"/>
      <c r="J317" s="177"/>
    </row>
    <row r="318" spans="2:10" ht="12.75" customHeight="1" hidden="1">
      <c r="B318" s="188"/>
      <c r="C318" s="137"/>
      <c r="D318" s="137"/>
      <c r="E318" s="236"/>
      <c r="F318" s="137" t="s">
        <v>483</v>
      </c>
      <c r="G318" s="137"/>
      <c r="H318" s="177">
        <f>H319</f>
        <v>0</v>
      </c>
      <c r="I318" s="177"/>
      <c r="J318" s="177"/>
    </row>
    <row r="319" spans="2:10" ht="12.75" customHeight="1" hidden="1">
      <c r="B319" s="188"/>
      <c r="C319" s="137"/>
      <c r="D319" s="137"/>
      <c r="E319" s="236"/>
      <c r="F319" s="137">
        <v>610</v>
      </c>
      <c r="G319" s="137"/>
      <c r="H319" s="177">
        <f>H320</f>
        <v>0</v>
      </c>
      <c r="I319" s="177"/>
      <c r="J319" s="177"/>
    </row>
    <row r="320" spans="2:10" ht="14.25" customHeight="1" hidden="1">
      <c r="B320" s="188"/>
      <c r="C320" s="137"/>
      <c r="D320" s="137"/>
      <c r="E320" s="236"/>
      <c r="F320" s="137">
        <v>610</v>
      </c>
      <c r="G320" s="137" t="s">
        <v>415</v>
      </c>
      <c r="H320" s="177"/>
      <c r="I320" s="177"/>
      <c r="J320" s="177"/>
    </row>
    <row r="321" spans="2:10" ht="25.5" customHeight="1" hidden="1">
      <c r="B321" s="188"/>
      <c r="C321" s="137"/>
      <c r="D321" s="137"/>
      <c r="E321" s="184"/>
      <c r="F321" s="137"/>
      <c r="G321" s="137"/>
      <c r="H321" s="177">
        <f>H322</f>
        <v>0</v>
      </c>
      <c r="I321" s="177"/>
      <c r="J321" s="177"/>
    </row>
    <row r="322" spans="2:10" ht="12.75" customHeight="1" hidden="1">
      <c r="B322" s="193"/>
      <c r="C322" s="137"/>
      <c r="D322" s="137"/>
      <c r="E322" s="184"/>
      <c r="F322" s="137"/>
      <c r="G322" s="137"/>
      <c r="H322" s="177">
        <f>H323</f>
        <v>0</v>
      </c>
      <c r="I322" s="177"/>
      <c r="J322" s="177"/>
    </row>
    <row r="323" spans="2:10" ht="12.75" customHeight="1" hidden="1">
      <c r="B323" s="191"/>
      <c r="C323" s="137"/>
      <c r="D323" s="137"/>
      <c r="E323" s="184"/>
      <c r="F323" s="137" t="s">
        <v>408</v>
      </c>
      <c r="G323" s="137"/>
      <c r="H323" s="177">
        <f>H324</f>
        <v>0</v>
      </c>
      <c r="I323" s="177"/>
      <c r="J323" s="177"/>
    </row>
    <row r="324" spans="2:10" ht="12.75" customHeight="1" hidden="1">
      <c r="B324" s="191"/>
      <c r="C324" s="137"/>
      <c r="D324" s="137"/>
      <c r="E324" s="184"/>
      <c r="F324" s="137" t="s">
        <v>410</v>
      </c>
      <c r="G324" s="137"/>
      <c r="H324" s="177">
        <f>H325</f>
        <v>0</v>
      </c>
      <c r="I324" s="177"/>
      <c r="J324" s="177"/>
    </row>
    <row r="325" spans="2:10" ht="14.25" customHeight="1" hidden="1">
      <c r="B325" s="188"/>
      <c r="C325" s="137"/>
      <c r="D325" s="137"/>
      <c r="E325" s="184"/>
      <c r="F325" s="137" t="s">
        <v>410</v>
      </c>
      <c r="G325" s="137">
        <v>2</v>
      </c>
      <c r="H325" s="177"/>
      <c r="I325" s="177"/>
      <c r="J325" s="177"/>
    </row>
    <row r="326" spans="2:10" ht="12.75" customHeight="1">
      <c r="B326" s="178" t="s">
        <v>320</v>
      </c>
      <c r="C326" s="135" t="s">
        <v>321</v>
      </c>
      <c r="D326" s="135"/>
      <c r="E326" s="135"/>
      <c r="F326" s="135"/>
      <c r="G326" s="135"/>
      <c r="H326" s="176">
        <f>H334+H341+H329</f>
        <v>62747.69999999998</v>
      </c>
      <c r="I326" s="176">
        <f>I334+I341+I329</f>
        <v>58944.6</v>
      </c>
      <c r="J326" s="176">
        <f>J334+J341+J329</f>
        <v>35541.7</v>
      </c>
    </row>
    <row r="327" spans="2:10" ht="12.75" customHeight="1">
      <c r="B327" s="178" t="s">
        <v>391</v>
      </c>
      <c r="C327" s="135"/>
      <c r="D327" s="135"/>
      <c r="E327" s="135"/>
      <c r="F327" s="135"/>
      <c r="G327" s="135" t="s">
        <v>415</v>
      </c>
      <c r="H327" s="176">
        <f>H340+H347+H351+H355+H368+H378+H382+H359+H363+H375+H371+H386</f>
        <v>15247.5</v>
      </c>
      <c r="I327" s="176">
        <f>I340+I347+I351+I355+I368+I378+I382+I359+I363+I375+I371</f>
        <v>13014.400000000001</v>
      </c>
      <c r="J327" s="176">
        <f>J340+J347+J351+J355+J368+J378+J382+J359+J363+J375+J371</f>
        <v>13211.5</v>
      </c>
    </row>
    <row r="328" spans="2:10" ht="12.75" customHeight="1">
      <c r="B328" s="178" t="s">
        <v>392</v>
      </c>
      <c r="C328" s="135"/>
      <c r="D328" s="135"/>
      <c r="E328" s="135"/>
      <c r="F328" s="135"/>
      <c r="G328" s="135" t="s">
        <v>453</v>
      </c>
      <c r="H328" s="176">
        <f>H360+H333</f>
        <v>47500.2</v>
      </c>
      <c r="I328" s="176">
        <f>I360+I333</f>
        <v>45930.2</v>
      </c>
      <c r="J328" s="176">
        <f>J360+J333</f>
        <v>22330.2</v>
      </c>
    </row>
    <row r="329" spans="2:10" ht="12.75" customHeight="1">
      <c r="B329" s="237" t="s">
        <v>484</v>
      </c>
      <c r="C329" s="198" t="s">
        <v>321</v>
      </c>
      <c r="D329" s="198" t="s">
        <v>323</v>
      </c>
      <c r="E329" s="238" t="s">
        <v>485</v>
      </c>
      <c r="F329" s="239"/>
      <c r="G329" s="198"/>
      <c r="H329" s="240">
        <f>H330</f>
        <v>330.2</v>
      </c>
      <c r="I329" s="240">
        <f>I330</f>
        <v>330.2</v>
      </c>
      <c r="J329" s="240">
        <f>J330</f>
        <v>330.2</v>
      </c>
    </row>
    <row r="330" spans="2:10" ht="12.75" customHeight="1">
      <c r="B330" s="201" t="s">
        <v>486</v>
      </c>
      <c r="C330" s="199" t="s">
        <v>321</v>
      </c>
      <c r="D330" s="199" t="s">
        <v>323</v>
      </c>
      <c r="E330" s="204" t="s">
        <v>485</v>
      </c>
      <c r="F330" s="241"/>
      <c r="G330" s="199"/>
      <c r="H330" s="200">
        <f>H331</f>
        <v>330.2</v>
      </c>
      <c r="I330" s="200">
        <f>I331</f>
        <v>330.2</v>
      </c>
      <c r="J330" s="200">
        <f>J331</f>
        <v>330.2</v>
      </c>
    </row>
    <row r="331" spans="2:10" ht="12.75" customHeight="1">
      <c r="B331" s="206" t="s">
        <v>407</v>
      </c>
      <c r="C331" s="199" t="s">
        <v>321</v>
      </c>
      <c r="D331" s="199" t="s">
        <v>323</v>
      </c>
      <c r="E331" s="204" t="s">
        <v>485</v>
      </c>
      <c r="F331" s="241">
        <v>200</v>
      </c>
      <c r="G331" s="199"/>
      <c r="H331" s="200">
        <f>H332</f>
        <v>330.2</v>
      </c>
      <c r="I331" s="200">
        <f>I332</f>
        <v>330.2</v>
      </c>
      <c r="J331" s="200">
        <f>J332</f>
        <v>330.2</v>
      </c>
    </row>
    <row r="332" spans="2:10" ht="12.75" customHeight="1">
      <c r="B332" s="206" t="s">
        <v>409</v>
      </c>
      <c r="C332" s="199" t="s">
        <v>321</v>
      </c>
      <c r="D332" s="199" t="s">
        <v>323</v>
      </c>
      <c r="E332" s="204" t="s">
        <v>485</v>
      </c>
      <c r="F332" s="241">
        <v>240</v>
      </c>
      <c r="G332" s="199"/>
      <c r="H332" s="200">
        <f>H333</f>
        <v>330.2</v>
      </c>
      <c r="I332" s="200">
        <f>I333</f>
        <v>330.2</v>
      </c>
      <c r="J332" s="200">
        <f>J333</f>
        <v>330.2</v>
      </c>
    </row>
    <row r="333" spans="2:10" ht="12.75" customHeight="1">
      <c r="B333" s="201" t="s">
        <v>391</v>
      </c>
      <c r="C333" s="199" t="s">
        <v>321</v>
      </c>
      <c r="D333" s="199" t="s">
        <v>323</v>
      </c>
      <c r="E333" s="204" t="s">
        <v>485</v>
      </c>
      <c r="F333" s="241">
        <v>240</v>
      </c>
      <c r="G333" s="199" t="s">
        <v>453</v>
      </c>
      <c r="H333" s="200">
        <v>330.2</v>
      </c>
      <c r="I333" s="200">
        <v>330.2</v>
      </c>
      <c r="J333" s="200">
        <v>330.2</v>
      </c>
    </row>
    <row r="334" spans="2:10" ht="12.75" customHeight="1">
      <c r="B334" s="242" t="s">
        <v>324</v>
      </c>
      <c r="C334" s="180" t="s">
        <v>321</v>
      </c>
      <c r="D334" s="180" t="s">
        <v>325</v>
      </c>
      <c r="E334" s="137"/>
      <c r="F334" s="137"/>
      <c r="G334" s="137"/>
      <c r="H334" s="177">
        <f aca="true" t="shared" si="0" ref="H334:H339">H335</f>
        <v>1542.2</v>
      </c>
      <c r="I334" s="177">
        <f aca="true" t="shared" si="1" ref="I334:I339">I335</f>
        <v>1507.4</v>
      </c>
      <c r="J334" s="177">
        <f aca="true" t="shared" si="2" ref="J334:J339">J335</f>
        <v>1137.9</v>
      </c>
    </row>
    <row r="335" spans="2:10" ht="12.75" customHeight="1">
      <c r="B335" s="190" t="s">
        <v>395</v>
      </c>
      <c r="C335" s="137" t="s">
        <v>321</v>
      </c>
      <c r="D335" s="137" t="s">
        <v>325</v>
      </c>
      <c r="E335" s="184" t="s">
        <v>396</v>
      </c>
      <c r="F335" s="137"/>
      <c r="G335" s="137"/>
      <c r="H335" s="177">
        <f t="shared" si="0"/>
        <v>1542.2</v>
      </c>
      <c r="I335" s="177">
        <f t="shared" si="1"/>
        <v>1507.4</v>
      </c>
      <c r="J335" s="177">
        <f t="shared" si="2"/>
        <v>1137.9</v>
      </c>
    </row>
    <row r="336" spans="2:10" ht="13.5" customHeight="1">
      <c r="B336" s="190" t="s">
        <v>487</v>
      </c>
      <c r="C336" s="137" t="s">
        <v>321</v>
      </c>
      <c r="D336" s="137" t="s">
        <v>325</v>
      </c>
      <c r="E336" s="214" t="s">
        <v>463</v>
      </c>
      <c r="F336" s="137"/>
      <c r="G336" s="137"/>
      <c r="H336" s="177">
        <f t="shared" si="0"/>
        <v>1542.2</v>
      </c>
      <c r="I336" s="177">
        <f t="shared" si="1"/>
        <v>1507.4</v>
      </c>
      <c r="J336" s="177">
        <f t="shared" si="2"/>
        <v>1137.9</v>
      </c>
    </row>
    <row r="337" spans="2:10" ht="27.75" customHeight="1">
      <c r="B337" s="190" t="s">
        <v>462</v>
      </c>
      <c r="C337" s="137" t="s">
        <v>321</v>
      </c>
      <c r="D337" s="137" t="s">
        <v>325</v>
      </c>
      <c r="E337" s="214" t="s">
        <v>463</v>
      </c>
      <c r="F337" s="137"/>
      <c r="G337" s="137"/>
      <c r="H337" s="177">
        <f t="shared" si="0"/>
        <v>1542.2</v>
      </c>
      <c r="I337" s="177">
        <f t="shared" si="1"/>
        <v>1507.4</v>
      </c>
      <c r="J337" s="177">
        <f t="shared" si="2"/>
        <v>1137.9</v>
      </c>
    </row>
    <row r="338" spans="2:10" ht="12.75" customHeight="1">
      <c r="B338" s="191" t="s">
        <v>407</v>
      </c>
      <c r="C338" s="137" t="s">
        <v>321</v>
      </c>
      <c r="D338" s="137" t="s">
        <v>325</v>
      </c>
      <c r="E338" s="214" t="s">
        <v>463</v>
      </c>
      <c r="F338" s="137" t="s">
        <v>408</v>
      </c>
      <c r="G338" s="137"/>
      <c r="H338" s="177">
        <f t="shared" si="0"/>
        <v>1542.2</v>
      </c>
      <c r="I338" s="177">
        <f t="shared" si="1"/>
        <v>1507.4</v>
      </c>
      <c r="J338" s="177">
        <f t="shared" si="2"/>
        <v>1137.9</v>
      </c>
    </row>
    <row r="339" spans="2:10" ht="12.75" customHeight="1">
      <c r="B339" s="191" t="s">
        <v>409</v>
      </c>
      <c r="C339" s="137" t="s">
        <v>321</v>
      </c>
      <c r="D339" s="137" t="s">
        <v>325</v>
      </c>
      <c r="E339" s="214" t="s">
        <v>463</v>
      </c>
      <c r="F339" s="137" t="s">
        <v>410</v>
      </c>
      <c r="G339" s="137"/>
      <c r="H339" s="177">
        <f t="shared" si="0"/>
        <v>1542.2</v>
      </c>
      <c r="I339" s="177">
        <f t="shared" si="1"/>
        <v>1507.4</v>
      </c>
      <c r="J339" s="177">
        <f t="shared" si="2"/>
        <v>1137.9</v>
      </c>
    </row>
    <row r="340" spans="2:10" ht="14.25" customHeight="1">
      <c r="B340" s="188" t="s">
        <v>391</v>
      </c>
      <c r="C340" s="137" t="s">
        <v>321</v>
      </c>
      <c r="D340" s="137" t="s">
        <v>325</v>
      </c>
      <c r="E340" s="214" t="s">
        <v>463</v>
      </c>
      <c r="F340" s="137" t="s">
        <v>410</v>
      </c>
      <c r="G340" s="137">
        <v>2</v>
      </c>
      <c r="H340" s="177">
        <f>'Прил. 7'!I243</f>
        <v>1542.2</v>
      </c>
      <c r="I340" s="177">
        <f>'Прил. 7'!J243</f>
        <v>1507.4</v>
      </c>
      <c r="J340" s="177">
        <f>'Прил. 7'!K243</f>
        <v>1137.9</v>
      </c>
    </row>
    <row r="341" spans="2:10" ht="12.75" customHeight="1">
      <c r="B341" s="234" t="s">
        <v>326</v>
      </c>
      <c r="C341" s="180" t="s">
        <v>321</v>
      </c>
      <c r="D341" s="180" t="s">
        <v>327</v>
      </c>
      <c r="E341" s="137"/>
      <c r="F341" s="137"/>
      <c r="G341" s="137"/>
      <c r="H341" s="243">
        <f>H342</f>
        <v>60875.29999999999</v>
      </c>
      <c r="I341" s="243">
        <f>I342</f>
        <v>57107</v>
      </c>
      <c r="J341" s="243">
        <f>J342</f>
        <v>34073.6</v>
      </c>
    </row>
    <row r="342" spans="2:10" ht="27.75" customHeight="1">
      <c r="B342" s="217" t="s">
        <v>488</v>
      </c>
      <c r="C342" s="137" t="s">
        <v>321</v>
      </c>
      <c r="D342" s="137" t="s">
        <v>327</v>
      </c>
      <c r="E342" s="244" t="s">
        <v>489</v>
      </c>
      <c r="F342" s="137"/>
      <c r="G342" s="137"/>
      <c r="H342" s="177">
        <f>H343+H348+H352+H365+H372+H379+H361+H383</f>
        <v>60875.29999999999</v>
      </c>
      <c r="I342" s="177">
        <f>I343+I348+I352+I365+I372+I379+I361</f>
        <v>57107</v>
      </c>
      <c r="J342" s="177">
        <f>J343+J348+J352+J365+J372+J379+J361</f>
        <v>34073.6</v>
      </c>
    </row>
    <row r="343" spans="2:10" ht="14.25" customHeight="1" hidden="1">
      <c r="B343" s="245" t="s">
        <v>490</v>
      </c>
      <c r="C343" s="137" t="s">
        <v>321</v>
      </c>
      <c r="D343" s="137" t="s">
        <v>327</v>
      </c>
      <c r="E343" s="244" t="s">
        <v>491</v>
      </c>
      <c r="F343" s="137"/>
      <c r="G343" s="137"/>
      <c r="H343" s="177">
        <f>H345</f>
        <v>0</v>
      </c>
      <c r="I343" s="177">
        <f>I345</f>
        <v>0</v>
      </c>
      <c r="J343" s="177">
        <f>J345</f>
        <v>0</v>
      </c>
    </row>
    <row r="344" spans="2:10" ht="9" customHeight="1" hidden="1">
      <c r="B344" s="246"/>
      <c r="C344" s="137"/>
      <c r="D344" s="137"/>
      <c r="E344" s="244"/>
      <c r="F344" s="137"/>
      <c r="G344" s="137"/>
      <c r="H344" s="177"/>
      <c r="I344" s="177"/>
      <c r="J344" s="177"/>
    </row>
    <row r="345" spans="2:10" ht="12.75" customHeight="1" hidden="1">
      <c r="B345" s="191" t="s">
        <v>407</v>
      </c>
      <c r="C345" s="137" t="s">
        <v>321</v>
      </c>
      <c r="D345" s="137" t="s">
        <v>327</v>
      </c>
      <c r="E345" s="244" t="s">
        <v>491</v>
      </c>
      <c r="F345" s="137" t="s">
        <v>408</v>
      </c>
      <c r="G345" s="137"/>
      <c r="H345" s="177">
        <f>H346</f>
        <v>0</v>
      </c>
      <c r="I345" s="177">
        <f>I346</f>
        <v>0</v>
      </c>
      <c r="J345" s="177">
        <f>J346</f>
        <v>0</v>
      </c>
    </row>
    <row r="346" spans="2:10" ht="12.75" customHeight="1" hidden="1">
      <c r="B346" s="191" t="s">
        <v>409</v>
      </c>
      <c r="C346" s="137" t="s">
        <v>321</v>
      </c>
      <c r="D346" s="137" t="s">
        <v>327</v>
      </c>
      <c r="E346" s="244" t="s">
        <v>491</v>
      </c>
      <c r="F346" s="137" t="s">
        <v>410</v>
      </c>
      <c r="G346" s="137"/>
      <c r="H346" s="177">
        <f>H347</f>
        <v>0</v>
      </c>
      <c r="I346" s="177">
        <f>I347</f>
        <v>0</v>
      </c>
      <c r="J346" s="177">
        <f>J347</f>
        <v>0</v>
      </c>
    </row>
    <row r="347" spans="2:10" ht="14.25" customHeight="1" hidden="1">
      <c r="B347" s="188" t="s">
        <v>391</v>
      </c>
      <c r="C347" s="137" t="s">
        <v>321</v>
      </c>
      <c r="D347" s="137" t="s">
        <v>327</v>
      </c>
      <c r="E347" s="244" t="s">
        <v>491</v>
      </c>
      <c r="F347" s="137" t="s">
        <v>410</v>
      </c>
      <c r="G347" s="137" t="s">
        <v>415</v>
      </c>
      <c r="H347" s="177"/>
      <c r="I347" s="177"/>
      <c r="J347" s="177"/>
    </row>
    <row r="348" spans="2:10" ht="27.75" customHeight="1" hidden="1">
      <c r="B348" s="190" t="s">
        <v>492</v>
      </c>
      <c r="C348" s="137" t="s">
        <v>321</v>
      </c>
      <c r="D348" s="137" t="s">
        <v>327</v>
      </c>
      <c r="E348" s="244" t="s">
        <v>493</v>
      </c>
      <c r="F348" s="137"/>
      <c r="G348" s="137"/>
      <c r="H348" s="177">
        <f>H349</f>
        <v>0</v>
      </c>
      <c r="I348" s="177">
        <f>I349</f>
        <v>0</v>
      </c>
      <c r="J348" s="177">
        <f>J349</f>
        <v>0</v>
      </c>
    </row>
    <row r="349" spans="2:10" ht="14.25" customHeight="1" hidden="1">
      <c r="B349" s="191" t="s">
        <v>407</v>
      </c>
      <c r="C349" s="137" t="s">
        <v>321</v>
      </c>
      <c r="D349" s="137" t="s">
        <v>327</v>
      </c>
      <c r="E349" s="244" t="s">
        <v>493</v>
      </c>
      <c r="F349" s="137" t="s">
        <v>408</v>
      </c>
      <c r="G349" s="137"/>
      <c r="H349" s="177">
        <f>H350</f>
        <v>0</v>
      </c>
      <c r="I349" s="177">
        <f>I350</f>
        <v>0</v>
      </c>
      <c r="J349" s="177">
        <f>J350</f>
        <v>0</v>
      </c>
    </row>
    <row r="350" spans="2:10" ht="14.25" customHeight="1" hidden="1">
      <c r="B350" s="191" t="s">
        <v>409</v>
      </c>
      <c r="C350" s="137" t="s">
        <v>321</v>
      </c>
      <c r="D350" s="137" t="s">
        <v>327</v>
      </c>
      <c r="E350" s="244" t="s">
        <v>493</v>
      </c>
      <c r="F350" s="137" t="s">
        <v>410</v>
      </c>
      <c r="G350" s="137"/>
      <c r="H350" s="177">
        <f>H351</f>
        <v>0</v>
      </c>
      <c r="I350" s="177">
        <f>I351</f>
        <v>0</v>
      </c>
      <c r="J350" s="177">
        <f>J351</f>
        <v>0</v>
      </c>
    </row>
    <row r="351" spans="2:10" ht="14.25" customHeight="1" hidden="1">
      <c r="B351" s="188" t="s">
        <v>391</v>
      </c>
      <c r="C351" s="137" t="s">
        <v>321</v>
      </c>
      <c r="D351" s="137" t="s">
        <v>327</v>
      </c>
      <c r="E351" s="244" t="s">
        <v>493</v>
      </c>
      <c r="F351" s="137" t="s">
        <v>410</v>
      </c>
      <c r="G351" s="137" t="s">
        <v>415</v>
      </c>
      <c r="H351" s="177"/>
      <c r="I351" s="177"/>
      <c r="J351" s="177"/>
    </row>
    <row r="352" spans="2:10" ht="14.25" customHeight="1">
      <c r="B352" s="190" t="s">
        <v>494</v>
      </c>
      <c r="C352" s="137" t="s">
        <v>321</v>
      </c>
      <c r="D352" s="137" t="s">
        <v>327</v>
      </c>
      <c r="E352" s="244" t="s">
        <v>495</v>
      </c>
      <c r="F352" s="137"/>
      <c r="G352" s="137"/>
      <c r="H352" s="177">
        <f>H353+H356</f>
        <v>51157.399999999994</v>
      </c>
      <c r="I352" s="177">
        <f>I353+I356</f>
        <v>52114.7</v>
      </c>
      <c r="J352" s="177">
        <f>J353+J356</f>
        <v>29081.3</v>
      </c>
    </row>
    <row r="353" spans="2:10" ht="14.25" customHeight="1">
      <c r="B353" s="191" t="s">
        <v>407</v>
      </c>
      <c r="C353" s="137" t="s">
        <v>321</v>
      </c>
      <c r="D353" s="137" t="s">
        <v>327</v>
      </c>
      <c r="E353" s="244" t="s">
        <v>495</v>
      </c>
      <c r="F353" s="137" t="s">
        <v>408</v>
      </c>
      <c r="G353" s="137"/>
      <c r="H353" s="177">
        <f>H354</f>
        <v>3493.2</v>
      </c>
      <c r="I353" s="177">
        <f>I354</f>
        <v>6264.7</v>
      </c>
      <c r="J353" s="177">
        <f>J354</f>
        <v>6831.3</v>
      </c>
    </row>
    <row r="354" spans="2:10" ht="14.25" customHeight="1">
      <c r="B354" s="191" t="s">
        <v>409</v>
      </c>
      <c r="C354" s="137" t="s">
        <v>321</v>
      </c>
      <c r="D354" s="137" t="s">
        <v>327</v>
      </c>
      <c r="E354" s="244" t="s">
        <v>495</v>
      </c>
      <c r="F354" s="137" t="s">
        <v>410</v>
      </c>
      <c r="G354" s="137"/>
      <c r="H354" s="177">
        <f>H355</f>
        <v>3493.2</v>
      </c>
      <c r="I354" s="177">
        <f>I355</f>
        <v>6264.7</v>
      </c>
      <c r="J354" s="177">
        <f>J355</f>
        <v>6831.3</v>
      </c>
    </row>
    <row r="355" spans="2:10" ht="14.25" customHeight="1">
      <c r="B355" s="188" t="s">
        <v>391</v>
      </c>
      <c r="C355" s="137" t="s">
        <v>321</v>
      </c>
      <c r="D355" s="137" t="s">
        <v>327</v>
      </c>
      <c r="E355" s="244" t="s">
        <v>495</v>
      </c>
      <c r="F355" s="137" t="s">
        <v>410</v>
      </c>
      <c r="G355" s="137" t="s">
        <v>415</v>
      </c>
      <c r="H355" s="177">
        <f>'Прил. 7'!I522+'Прил. 7'!I257</f>
        <v>3493.2</v>
      </c>
      <c r="I355" s="177">
        <f>'Прил. 7'!J522+'Прил. 7'!J257</f>
        <v>6264.7</v>
      </c>
      <c r="J355" s="177">
        <f>'Прил. 7'!K522+'Прил. 7'!K257</f>
        <v>6831.3</v>
      </c>
    </row>
    <row r="356" spans="2:10" ht="27.75" customHeight="1">
      <c r="B356" s="181" t="s">
        <v>496</v>
      </c>
      <c r="C356" s="137" t="s">
        <v>321</v>
      </c>
      <c r="D356" s="137" t="s">
        <v>327</v>
      </c>
      <c r="E356" s="244" t="s">
        <v>497</v>
      </c>
      <c r="F356" s="137"/>
      <c r="G356" s="137"/>
      <c r="H356" s="177">
        <f>H357</f>
        <v>47664.2</v>
      </c>
      <c r="I356" s="177">
        <f>I357</f>
        <v>45850</v>
      </c>
      <c r="J356" s="177">
        <f>J357</f>
        <v>22250</v>
      </c>
    </row>
    <row r="357" spans="2:10" ht="15.75" customHeight="1">
      <c r="B357" s="191" t="s">
        <v>407</v>
      </c>
      <c r="C357" s="137" t="s">
        <v>321</v>
      </c>
      <c r="D357" s="137" t="s">
        <v>327</v>
      </c>
      <c r="E357" s="244" t="s">
        <v>497</v>
      </c>
      <c r="F357" s="137" t="s">
        <v>408</v>
      </c>
      <c r="G357" s="137"/>
      <c r="H357" s="177">
        <f>H358</f>
        <v>47664.2</v>
      </c>
      <c r="I357" s="177">
        <f>I358</f>
        <v>45850</v>
      </c>
      <c r="J357" s="177">
        <f>J358</f>
        <v>22250</v>
      </c>
    </row>
    <row r="358" spans="2:12" ht="12.75" customHeight="1">
      <c r="B358" s="191" t="s">
        <v>409</v>
      </c>
      <c r="C358" s="137" t="s">
        <v>321</v>
      </c>
      <c r="D358" s="137" t="s">
        <v>327</v>
      </c>
      <c r="E358" s="244" t="s">
        <v>497</v>
      </c>
      <c r="F358" s="137" t="s">
        <v>410</v>
      </c>
      <c r="G358" s="137"/>
      <c r="H358" s="177">
        <f>H360+H359</f>
        <v>47664.2</v>
      </c>
      <c r="I358" s="177">
        <f>I360+I359</f>
        <v>45850</v>
      </c>
      <c r="J358" s="177">
        <f>J360+J359</f>
        <v>22250</v>
      </c>
      <c r="L358" s="247"/>
    </row>
    <row r="359" spans="2:10" ht="14.25" customHeight="1">
      <c r="B359" s="188" t="s">
        <v>391</v>
      </c>
      <c r="C359" s="137" t="s">
        <v>321</v>
      </c>
      <c r="D359" s="137" t="s">
        <v>327</v>
      </c>
      <c r="E359" s="244" t="s">
        <v>497</v>
      </c>
      <c r="F359" s="137" t="s">
        <v>410</v>
      </c>
      <c r="G359" s="137" t="s">
        <v>415</v>
      </c>
      <c r="H359" s="177">
        <f>'Прил. 7'!I261</f>
        <v>494.2</v>
      </c>
      <c r="I359" s="177">
        <f>'Прил. 7'!J261</f>
        <v>250</v>
      </c>
      <c r="J359" s="177">
        <f>'Прил. 7'!K261</f>
        <v>250</v>
      </c>
    </row>
    <row r="360" spans="2:10" ht="14.25" customHeight="1">
      <c r="B360" s="188" t="s">
        <v>392</v>
      </c>
      <c r="C360" s="137" t="s">
        <v>321</v>
      </c>
      <c r="D360" s="137" t="s">
        <v>327</v>
      </c>
      <c r="E360" s="244" t="s">
        <v>498</v>
      </c>
      <c r="F360" s="137" t="s">
        <v>410</v>
      </c>
      <c r="G360" s="137" t="s">
        <v>453</v>
      </c>
      <c r="H360" s="177">
        <f>'Прил. 7'!I262</f>
        <v>47170</v>
      </c>
      <c r="I360" s="177">
        <f>'Прил. 7'!J262</f>
        <v>45600</v>
      </c>
      <c r="J360" s="177">
        <f>'Прил. 7'!K262</f>
        <v>22000</v>
      </c>
    </row>
    <row r="361" spans="2:10" ht="14.25" customHeight="1" hidden="1">
      <c r="B361" s="248" t="s">
        <v>479</v>
      </c>
      <c r="C361" s="137" t="s">
        <v>321</v>
      </c>
      <c r="D361" s="137" t="s">
        <v>327</v>
      </c>
      <c r="E361" s="249" t="s">
        <v>495</v>
      </c>
      <c r="F361" s="137" t="s">
        <v>480</v>
      </c>
      <c r="G361" s="137"/>
      <c r="H361" s="177">
        <f>H362</f>
        <v>1833.2</v>
      </c>
      <c r="I361" s="177">
        <f>I362</f>
        <v>0</v>
      </c>
      <c r="J361" s="177">
        <f>J362</f>
        <v>0</v>
      </c>
    </row>
    <row r="362" spans="2:10" ht="14.25" customHeight="1" hidden="1">
      <c r="B362" s="248" t="s">
        <v>279</v>
      </c>
      <c r="C362" s="137" t="s">
        <v>321</v>
      </c>
      <c r="D362" s="137" t="s">
        <v>327</v>
      </c>
      <c r="E362" s="249" t="s">
        <v>495</v>
      </c>
      <c r="F362" s="137" t="s">
        <v>499</v>
      </c>
      <c r="G362" s="137"/>
      <c r="H362" s="177">
        <f>H363</f>
        <v>1833.2</v>
      </c>
      <c r="I362" s="177">
        <f>I363</f>
        <v>0</v>
      </c>
      <c r="J362" s="177">
        <f>J363</f>
        <v>0</v>
      </c>
    </row>
    <row r="363" spans="2:10" ht="14.25" customHeight="1" hidden="1">
      <c r="B363" s="188" t="s">
        <v>391</v>
      </c>
      <c r="C363" s="137" t="s">
        <v>321</v>
      </c>
      <c r="D363" s="137" t="s">
        <v>327</v>
      </c>
      <c r="E363" s="249" t="s">
        <v>495</v>
      </c>
      <c r="F363" s="137" t="s">
        <v>499</v>
      </c>
      <c r="G363" s="137" t="s">
        <v>415</v>
      </c>
      <c r="H363" s="177">
        <f>'Прил. 7'!I530</f>
        <v>1833.2</v>
      </c>
      <c r="I363" s="177">
        <f>'Прил. 7'!J530</f>
        <v>0</v>
      </c>
      <c r="J363" s="177">
        <f>'Прил. 7'!K530</f>
        <v>0</v>
      </c>
    </row>
    <row r="364" spans="2:10" ht="14.25" customHeight="1" hidden="1">
      <c r="B364" s="188"/>
      <c r="C364" s="137"/>
      <c r="D364" s="137"/>
      <c r="E364" s="244"/>
      <c r="F364" s="137"/>
      <c r="G364" s="137"/>
      <c r="H364" s="177"/>
      <c r="I364" s="177"/>
      <c r="J364" s="177"/>
    </row>
    <row r="365" spans="2:10" ht="25.5" customHeight="1">
      <c r="B365" s="190" t="s">
        <v>500</v>
      </c>
      <c r="C365" s="137" t="s">
        <v>321</v>
      </c>
      <c r="D365" s="137" t="s">
        <v>327</v>
      </c>
      <c r="E365" s="244" t="s">
        <v>501</v>
      </c>
      <c r="F365" s="137"/>
      <c r="G365" s="137"/>
      <c r="H365" s="177">
        <f>H366+H369</f>
        <v>491</v>
      </c>
      <c r="I365" s="177">
        <f>I366</f>
        <v>0</v>
      </c>
      <c r="J365" s="177">
        <f>J366</f>
        <v>0</v>
      </c>
    </row>
    <row r="366" spans="2:10" ht="15" customHeight="1">
      <c r="B366" s="191" t="s">
        <v>407</v>
      </c>
      <c r="C366" s="137" t="s">
        <v>321</v>
      </c>
      <c r="D366" s="137" t="s">
        <v>327</v>
      </c>
      <c r="E366" s="244" t="s">
        <v>501</v>
      </c>
      <c r="F366" s="137" t="s">
        <v>408</v>
      </c>
      <c r="G366" s="137"/>
      <c r="H366" s="177">
        <f>H367</f>
        <v>491</v>
      </c>
      <c r="I366" s="177">
        <f>I367</f>
        <v>0</v>
      </c>
      <c r="J366" s="177">
        <f>J367</f>
        <v>0</v>
      </c>
    </row>
    <row r="367" spans="2:10" ht="12.75" customHeight="1">
      <c r="B367" s="191" t="s">
        <v>409</v>
      </c>
      <c r="C367" s="137" t="s">
        <v>321</v>
      </c>
      <c r="D367" s="137" t="s">
        <v>327</v>
      </c>
      <c r="E367" s="244" t="s">
        <v>501</v>
      </c>
      <c r="F367" s="137" t="s">
        <v>410</v>
      </c>
      <c r="G367" s="137"/>
      <c r="H367" s="177">
        <f>H368</f>
        <v>491</v>
      </c>
      <c r="I367" s="177">
        <f>I368</f>
        <v>0</v>
      </c>
      <c r="J367" s="177">
        <f>J368</f>
        <v>0</v>
      </c>
    </row>
    <row r="368" spans="2:10" ht="12.75" customHeight="1">
      <c r="B368" s="188" t="s">
        <v>391</v>
      </c>
      <c r="C368" s="137" t="s">
        <v>321</v>
      </c>
      <c r="D368" s="137" t="s">
        <v>327</v>
      </c>
      <c r="E368" s="244" t="s">
        <v>501</v>
      </c>
      <c r="F368" s="137" t="s">
        <v>410</v>
      </c>
      <c r="G368" s="137" t="s">
        <v>415</v>
      </c>
      <c r="H368" s="177">
        <f>'Прил. 7'!I266</f>
        <v>491</v>
      </c>
      <c r="I368" s="177">
        <f>'Прил. 7'!J266</f>
        <v>0</v>
      </c>
      <c r="J368" s="177">
        <f>'Прил. 7'!K266</f>
        <v>0</v>
      </c>
    </row>
    <row r="369" spans="2:10" ht="12.75" customHeight="1" hidden="1">
      <c r="B369" s="248" t="s">
        <v>479</v>
      </c>
      <c r="C369" s="137" t="s">
        <v>321</v>
      </c>
      <c r="D369" s="137" t="s">
        <v>327</v>
      </c>
      <c r="E369" s="249" t="s">
        <v>495</v>
      </c>
      <c r="F369" s="137" t="s">
        <v>480</v>
      </c>
      <c r="G369" s="137"/>
      <c r="H369" s="177">
        <f>H370</f>
        <v>0</v>
      </c>
      <c r="I369" s="177">
        <f>I370</f>
        <v>0</v>
      </c>
      <c r="J369" s="177">
        <f>J370</f>
        <v>0</v>
      </c>
    </row>
    <row r="370" spans="2:10" ht="12.75" customHeight="1" hidden="1">
      <c r="B370" s="248" t="s">
        <v>279</v>
      </c>
      <c r="C370" s="137" t="s">
        <v>321</v>
      </c>
      <c r="D370" s="137" t="s">
        <v>327</v>
      </c>
      <c r="E370" s="249" t="s">
        <v>495</v>
      </c>
      <c r="F370" s="137" t="s">
        <v>499</v>
      </c>
      <c r="G370" s="137"/>
      <c r="H370" s="177">
        <f>H371</f>
        <v>0</v>
      </c>
      <c r="I370" s="177">
        <f>I371</f>
        <v>0</v>
      </c>
      <c r="J370" s="177">
        <f>J371</f>
        <v>0</v>
      </c>
    </row>
    <row r="371" spans="2:10" ht="12.75" customHeight="1" hidden="1">
      <c r="B371" s="188" t="s">
        <v>391</v>
      </c>
      <c r="C371" s="137" t="s">
        <v>321</v>
      </c>
      <c r="D371" s="137" t="s">
        <v>327</v>
      </c>
      <c r="E371" s="249" t="s">
        <v>495</v>
      </c>
      <c r="F371" s="137" t="s">
        <v>499</v>
      </c>
      <c r="G371" s="137" t="s">
        <v>415</v>
      </c>
      <c r="H371" s="177">
        <f>'Прил. 7'!I534</f>
        <v>0</v>
      </c>
      <c r="I371" s="177"/>
      <c r="J371" s="177"/>
    </row>
    <row r="372" spans="2:10" ht="14.25" customHeight="1">
      <c r="B372" s="215" t="s">
        <v>502</v>
      </c>
      <c r="C372" s="137" t="s">
        <v>321</v>
      </c>
      <c r="D372" s="137" t="s">
        <v>327</v>
      </c>
      <c r="E372" s="244" t="s">
        <v>503</v>
      </c>
      <c r="F372" s="137"/>
      <c r="G372" s="137"/>
      <c r="H372" s="177">
        <f>H376+H373</f>
        <v>4461.5</v>
      </c>
      <c r="I372" s="177">
        <f>I376+I373</f>
        <v>2000</v>
      </c>
      <c r="J372" s="177">
        <f>J376+J373</f>
        <v>2000</v>
      </c>
    </row>
    <row r="373" spans="2:10" ht="14.25" customHeight="1">
      <c r="B373" s="191" t="s">
        <v>407</v>
      </c>
      <c r="C373" s="137" t="s">
        <v>321</v>
      </c>
      <c r="D373" s="137" t="s">
        <v>327</v>
      </c>
      <c r="E373" s="244" t="s">
        <v>503</v>
      </c>
      <c r="F373" s="137" t="s">
        <v>408</v>
      </c>
      <c r="G373" s="137"/>
      <c r="H373" s="177">
        <f>H375</f>
        <v>822.3</v>
      </c>
      <c r="I373" s="177">
        <f>'Прил. 7'!J684</f>
        <v>0</v>
      </c>
      <c r="J373" s="177">
        <f>'Прил. 7'!K684</f>
        <v>0</v>
      </c>
    </row>
    <row r="374" spans="2:10" ht="14.25" customHeight="1">
      <c r="B374" s="191" t="s">
        <v>409</v>
      </c>
      <c r="C374" s="137" t="s">
        <v>321</v>
      </c>
      <c r="D374" s="137" t="s">
        <v>327</v>
      </c>
      <c r="E374" s="244" t="s">
        <v>503</v>
      </c>
      <c r="F374" s="137" t="s">
        <v>410</v>
      </c>
      <c r="G374" s="137"/>
      <c r="H374" s="177">
        <f>H375</f>
        <v>822.3</v>
      </c>
      <c r="I374" s="177">
        <f>'Прил. 7'!J685</f>
        <v>0</v>
      </c>
      <c r="J374" s="177">
        <f>'Прил. 7'!K685</f>
        <v>0</v>
      </c>
    </row>
    <row r="375" spans="2:10" ht="14.25" customHeight="1">
      <c r="B375" s="188" t="s">
        <v>391</v>
      </c>
      <c r="C375" s="137" t="s">
        <v>321</v>
      </c>
      <c r="D375" s="137" t="s">
        <v>327</v>
      </c>
      <c r="E375" s="244" t="s">
        <v>503</v>
      </c>
      <c r="F375" s="137" t="s">
        <v>410</v>
      </c>
      <c r="G375" s="137" t="s">
        <v>415</v>
      </c>
      <c r="H375" s="177">
        <f>'Прил. 7'!I686+'Прил. 7'!I270</f>
        <v>822.3</v>
      </c>
      <c r="I375" s="177"/>
      <c r="J375" s="177"/>
    </row>
    <row r="376" spans="2:10" ht="12.75" customHeight="1">
      <c r="B376" s="190" t="s">
        <v>479</v>
      </c>
      <c r="C376" s="137" t="s">
        <v>321</v>
      </c>
      <c r="D376" s="137" t="s">
        <v>327</v>
      </c>
      <c r="E376" s="244" t="s">
        <v>503</v>
      </c>
      <c r="F376" s="137" t="s">
        <v>480</v>
      </c>
      <c r="G376" s="137"/>
      <c r="H376" s="177">
        <f>H377</f>
        <v>3639.2</v>
      </c>
      <c r="I376" s="177">
        <f>I377</f>
        <v>2000</v>
      </c>
      <c r="J376" s="177">
        <f>J377</f>
        <v>2000</v>
      </c>
    </row>
    <row r="377" spans="2:10" ht="15" customHeight="1">
      <c r="B377" s="190" t="s">
        <v>279</v>
      </c>
      <c r="C377" s="137" t="s">
        <v>321</v>
      </c>
      <c r="D377" s="137" t="s">
        <v>327</v>
      </c>
      <c r="E377" s="244" t="s">
        <v>503</v>
      </c>
      <c r="F377" s="137" t="s">
        <v>499</v>
      </c>
      <c r="G377" s="137"/>
      <c r="H377" s="177">
        <f>H378</f>
        <v>3639.2</v>
      </c>
      <c r="I377" s="177">
        <f>I378</f>
        <v>2000</v>
      </c>
      <c r="J377" s="177">
        <f>J378</f>
        <v>2000</v>
      </c>
    </row>
    <row r="378" spans="2:10" ht="12.75" customHeight="1">
      <c r="B378" s="188" t="s">
        <v>391</v>
      </c>
      <c r="C378" s="137" t="s">
        <v>321</v>
      </c>
      <c r="D378" s="137" t="s">
        <v>327</v>
      </c>
      <c r="E378" s="244" t="s">
        <v>503</v>
      </c>
      <c r="F378" s="137" t="s">
        <v>499</v>
      </c>
      <c r="G378" s="137" t="s">
        <v>415</v>
      </c>
      <c r="H378" s="177">
        <f>'Прил. 7'!I538</f>
        <v>3639.2</v>
      </c>
      <c r="I378" s="177">
        <f>'Прил. 7'!J538</f>
        <v>2000</v>
      </c>
      <c r="J378" s="177">
        <f>'Прил. 7'!K538</f>
        <v>2000</v>
      </c>
    </row>
    <row r="379" spans="2:10" ht="27.75" customHeight="1">
      <c r="B379" s="190" t="s">
        <v>504</v>
      </c>
      <c r="C379" s="137" t="s">
        <v>321</v>
      </c>
      <c r="D379" s="137" t="s">
        <v>327</v>
      </c>
      <c r="E379" s="244" t="s">
        <v>505</v>
      </c>
      <c r="F379" s="137"/>
      <c r="G379" s="137"/>
      <c r="H379" s="177">
        <f>H380</f>
        <v>0</v>
      </c>
      <c r="I379" s="177">
        <f>I380</f>
        <v>2992.3</v>
      </c>
      <c r="J379" s="177">
        <f>J380</f>
        <v>2992.3</v>
      </c>
    </row>
    <row r="380" spans="2:10" ht="14.25" customHeight="1">
      <c r="B380" s="191" t="s">
        <v>407</v>
      </c>
      <c r="C380" s="137" t="s">
        <v>321</v>
      </c>
      <c r="D380" s="137" t="s">
        <v>327</v>
      </c>
      <c r="E380" s="244" t="s">
        <v>505</v>
      </c>
      <c r="F380" s="137" t="s">
        <v>408</v>
      </c>
      <c r="G380" s="137"/>
      <c r="H380" s="177">
        <f>H381</f>
        <v>0</v>
      </c>
      <c r="I380" s="177">
        <f>I381</f>
        <v>2992.3</v>
      </c>
      <c r="J380" s="177">
        <f>J381</f>
        <v>2992.3</v>
      </c>
    </row>
    <row r="381" spans="2:10" ht="14.25" customHeight="1">
      <c r="B381" s="191" t="s">
        <v>409</v>
      </c>
      <c r="C381" s="137" t="s">
        <v>321</v>
      </c>
      <c r="D381" s="137" t="s">
        <v>327</v>
      </c>
      <c r="E381" s="244" t="s">
        <v>505</v>
      </c>
      <c r="F381" s="137" t="s">
        <v>410</v>
      </c>
      <c r="G381" s="137"/>
      <c r="H381" s="177">
        <f>H382</f>
        <v>0</v>
      </c>
      <c r="I381" s="177">
        <f>I382</f>
        <v>2992.3</v>
      </c>
      <c r="J381" s="177">
        <f>J382</f>
        <v>2992.3</v>
      </c>
    </row>
    <row r="382" spans="2:10" ht="14.25" customHeight="1">
      <c r="B382" s="188" t="s">
        <v>391</v>
      </c>
      <c r="C382" s="137" t="s">
        <v>321</v>
      </c>
      <c r="D382" s="137" t="s">
        <v>327</v>
      </c>
      <c r="E382" s="244" t="s">
        <v>505</v>
      </c>
      <c r="F382" s="137" t="s">
        <v>410</v>
      </c>
      <c r="G382" s="137" t="s">
        <v>415</v>
      </c>
      <c r="H382" s="177">
        <f>'Прил. 7'!I274</f>
        <v>0</v>
      </c>
      <c r="I382" s="177">
        <f>'Прил. 7'!J274+'Прил. 7'!J62</f>
        <v>2992.3</v>
      </c>
      <c r="J382" s="177">
        <f>'Прил. 7'!K274+'Прил. 7'!K62</f>
        <v>2992.3</v>
      </c>
    </row>
    <row r="383" spans="2:10" ht="28.5">
      <c r="B383" s="190" t="s">
        <v>506</v>
      </c>
      <c r="C383" s="137" t="s">
        <v>321</v>
      </c>
      <c r="D383" s="137" t="s">
        <v>327</v>
      </c>
      <c r="E383" s="244" t="s">
        <v>507</v>
      </c>
      <c r="F383" s="137"/>
      <c r="G383" s="137"/>
      <c r="H383" s="177">
        <f>H384</f>
        <v>2932.2</v>
      </c>
      <c r="I383" s="177">
        <f>I384</f>
        <v>2992.3</v>
      </c>
      <c r="J383" s="177">
        <f>J384</f>
        <v>2992.3</v>
      </c>
    </row>
    <row r="384" spans="2:10" ht="14.25">
      <c r="B384" s="191" t="s">
        <v>407</v>
      </c>
      <c r="C384" s="137" t="s">
        <v>321</v>
      </c>
      <c r="D384" s="137" t="s">
        <v>327</v>
      </c>
      <c r="E384" s="244" t="s">
        <v>507</v>
      </c>
      <c r="F384" s="137" t="s">
        <v>408</v>
      </c>
      <c r="G384" s="137"/>
      <c r="H384" s="177">
        <f>H385</f>
        <v>2932.2</v>
      </c>
      <c r="I384" s="177">
        <f>I385</f>
        <v>2992.3</v>
      </c>
      <c r="J384" s="177">
        <f>J385</f>
        <v>2992.3</v>
      </c>
    </row>
    <row r="385" spans="2:10" ht="14.25">
      <c r="B385" s="191" t="s">
        <v>409</v>
      </c>
      <c r="C385" s="137" t="s">
        <v>321</v>
      </c>
      <c r="D385" s="137" t="s">
        <v>327</v>
      </c>
      <c r="E385" s="244" t="s">
        <v>507</v>
      </c>
      <c r="F385" s="137" t="s">
        <v>410</v>
      </c>
      <c r="G385" s="137"/>
      <c r="H385" s="177">
        <f>H386</f>
        <v>2932.2</v>
      </c>
      <c r="I385" s="177">
        <f>I386</f>
        <v>2992.3</v>
      </c>
      <c r="J385" s="177">
        <f>J386</f>
        <v>2992.3</v>
      </c>
    </row>
    <row r="386" spans="2:10" ht="12.75" customHeight="1">
      <c r="B386" s="188" t="s">
        <v>391</v>
      </c>
      <c r="C386" s="137" t="s">
        <v>321</v>
      </c>
      <c r="D386" s="137" t="s">
        <v>327</v>
      </c>
      <c r="E386" s="244" t="s">
        <v>507</v>
      </c>
      <c r="F386" s="137" t="s">
        <v>410</v>
      </c>
      <c r="G386" s="137" t="s">
        <v>415</v>
      </c>
      <c r="H386" s="177">
        <f>'Прил. 7'!I62</f>
        <v>2932.2</v>
      </c>
      <c r="I386" s="177">
        <f>'Прил. 7'!J62</f>
        <v>2992.3</v>
      </c>
      <c r="J386" s="177">
        <f>'Прил. 7'!K62</f>
        <v>2992.3</v>
      </c>
    </row>
    <row r="387" spans="2:10" ht="12.75" customHeight="1" hidden="1">
      <c r="B387" s="191"/>
      <c r="C387" s="137"/>
      <c r="D387" s="137"/>
      <c r="E387" s="184"/>
      <c r="F387" s="137"/>
      <c r="G387" s="137"/>
      <c r="H387" s="177"/>
      <c r="I387" s="177"/>
      <c r="J387" s="177"/>
    </row>
    <row r="388" spans="2:10" ht="14.25" customHeight="1" hidden="1">
      <c r="B388" s="188"/>
      <c r="C388" s="137"/>
      <c r="D388" s="137"/>
      <c r="E388" s="184"/>
      <c r="F388" s="137"/>
      <c r="G388" s="137"/>
      <c r="H388" s="177"/>
      <c r="I388" s="177"/>
      <c r="J388" s="177"/>
    </row>
    <row r="389" spans="2:10" ht="12.75" customHeight="1">
      <c r="B389" s="178" t="s">
        <v>328</v>
      </c>
      <c r="C389" s="135" t="s">
        <v>329</v>
      </c>
      <c r="D389" s="135"/>
      <c r="E389" s="135"/>
      <c r="F389" s="135"/>
      <c r="G389" s="135"/>
      <c r="H389" s="176">
        <f>H418+H472+H539+H393</f>
        <v>44235.5</v>
      </c>
      <c r="I389" s="176">
        <f>I418+I472+I539+I393</f>
        <v>24283.6</v>
      </c>
      <c r="J389" s="176">
        <f>J418+J472+J539+J393</f>
        <v>2513.4</v>
      </c>
    </row>
    <row r="390" spans="2:10" ht="12.75" customHeight="1">
      <c r="B390" s="178" t="s">
        <v>391</v>
      </c>
      <c r="C390" s="135"/>
      <c r="D390" s="135"/>
      <c r="E390" s="135"/>
      <c r="F390" s="135"/>
      <c r="G390" s="135" t="s">
        <v>415</v>
      </c>
      <c r="H390" s="176">
        <f>H427+H431+H438+H442+H526+H544+H547+H550+H434+H462+H506+H521+H517+H499+H502+H419+H471+H446+H538+H408+H415+H402+H398+H533+H478+H484+H512+H530+H450+H490+H455</f>
        <v>23540.2</v>
      </c>
      <c r="I390" s="176">
        <f>I427+I431+I438+I442+I526+I544+I547+I550+I434+I462+I506+I521+I517+I499+I502+I419+I471+I446+I538+I408+I415+I402+I398+I533+I478+I484+I512+I530+I450+I490+I455</f>
        <v>5173.1</v>
      </c>
      <c r="J390" s="176">
        <f>J427+J431+J438+J442+J526+J544+J547+J550+J434+J462+J506+J521+J517+J499+J502+J419+J471+J446+J538+J408+J415+J402+J398+J533+J478+J484+J512+J530+J450+J490+J455</f>
        <v>2513.4</v>
      </c>
    </row>
    <row r="391" spans="2:10" ht="12.75" customHeight="1">
      <c r="B391" s="178" t="s">
        <v>392</v>
      </c>
      <c r="C391" s="135"/>
      <c r="D391" s="135"/>
      <c r="E391" s="135"/>
      <c r="F391" s="135"/>
      <c r="G391" s="135" t="s">
        <v>453</v>
      </c>
      <c r="H391" s="176">
        <f>H466+H507+H495+H554+H409+H416+H479+H485+H451+H456</f>
        <v>19018.5</v>
      </c>
      <c r="I391" s="176">
        <f>I466+I507+I495+I554+I409+I416+I479+I485+I451+I456</f>
        <v>4276</v>
      </c>
      <c r="J391" s="176">
        <f>J466+J507+J495+J554+J409+J416+J479+J485+J451+J456</f>
        <v>0</v>
      </c>
    </row>
    <row r="392" spans="2:10" ht="12.75" customHeight="1">
      <c r="B392" s="175" t="s">
        <v>393</v>
      </c>
      <c r="C392" s="135"/>
      <c r="D392" s="135"/>
      <c r="E392" s="135"/>
      <c r="F392" s="135"/>
      <c r="G392" s="135" t="s">
        <v>425</v>
      </c>
      <c r="H392" s="176">
        <f>H410+H417+H480+H486+H457</f>
        <v>1676.8</v>
      </c>
      <c r="I392" s="176">
        <f>I410+I417+I480+I486+I457</f>
        <v>14834.5</v>
      </c>
      <c r="J392" s="176">
        <f>J410+J417+J480+J486+J457</f>
        <v>0</v>
      </c>
    </row>
    <row r="393" spans="2:10" ht="12.75" customHeight="1">
      <c r="B393" s="234" t="s">
        <v>330</v>
      </c>
      <c r="C393" s="180" t="s">
        <v>329</v>
      </c>
      <c r="D393" s="180" t="s">
        <v>331</v>
      </c>
      <c r="E393" s="186"/>
      <c r="F393" s="132"/>
      <c r="G393" s="135"/>
      <c r="H393" s="138">
        <f>H394+H403</f>
        <v>175</v>
      </c>
      <c r="I393" s="138">
        <f>I394+I403</f>
        <v>4945.5</v>
      </c>
      <c r="J393" s="138">
        <f>J394+J403</f>
        <v>0</v>
      </c>
    </row>
    <row r="394" spans="2:10" ht="12.75" customHeight="1">
      <c r="B394" s="188" t="s">
        <v>395</v>
      </c>
      <c r="C394" s="137" t="s">
        <v>329</v>
      </c>
      <c r="D394" s="137" t="s">
        <v>331</v>
      </c>
      <c r="E394" s="186" t="s">
        <v>396</v>
      </c>
      <c r="F394" s="132"/>
      <c r="G394" s="135"/>
      <c r="H394" s="138">
        <f>H399+'Прил. 7'!I689</f>
        <v>175</v>
      </c>
      <c r="I394" s="138">
        <f>I399</f>
        <v>0</v>
      </c>
      <c r="J394" s="138">
        <f>J399</f>
        <v>0</v>
      </c>
    </row>
    <row r="395" spans="2:10" ht="27.75" customHeight="1" hidden="1">
      <c r="B395" s="183" t="s">
        <v>508</v>
      </c>
      <c r="C395" s="137" t="s">
        <v>329</v>
      </c>
      <c r="D395" s="137" t="s">
        <v>331</v>
      </c>
      <c r="E395" s="186" t="s">
        <v>509</v>
      </c>
      <c r="F395" s="132"/>
      <c r="G395" s="135"/>
      <c r="H395" s="138">
        <f>'Прил. 7'!I690</f>
        <v>85</v>
      </c>
      <c r="I395" s="138">
        <f>'Прил. 7'!J690</f>
        <v>0</v>
      </c>
      <c r="J395" s="138">
        <f>'Прил. 7'!K690</f>
        <v>0</v>
      </c>
    </row>
    <row r="396" spans="2:10" ht="12.75" customHeight="1" hidden="1">
      <c r="B396" s="181" t="s">
        <v>407</v>
      </c>
      <c r="C396" s="137" t="s">
        <v>329</v>
      </c>
      <c r="D396" s="137" t="s">
        <v>331</v>
      </c>
      <c r="E396" s="186" t="s">
        <v>509</v>
      </c>
      <c r="F396" s="130">
        <v>200</v>
      </c>
      <c r="G396" s="135"/>
      <c r="H396" s="138">
        <f>'Прил. 7'!I691</f>
        <v>85</v>
      </c>
      <c r="I396" s="138">
        <f>'Прил. 7'!J691</f>
        <v>0</v>
      </c>
      <c r="J396" s="138">
        <f>'Прил. 7'!K691</f>
        <v>0</v>
      </c>
    </row>
    <row r="397" spans="2:10" ht="12.75" customHeight="1" hidden="1">
      <c r="B397" s="181" t="s">
        <v>409</v>
      </c>
      <c r="C397" s="137" t="s">
        <v>329</v>
      </c>
      <c r="D397" s="137" t="s">
        <v>331</v>
      </c>
      <c r="E397" s="186" t="s">
        <v>509</v>
      </c>
      <c r="F397" s="130">
        <v>240</v>
      </c>
      <c r="G397" s="135"/>
      <c r="H397" s="138">
        <f>'Прил. 7'!I692</f>
        <v>85</v>
      </c>
      <c r="I397" s="138">
        <f>'Прил. 7'!J692</f>
        <v>0</v>
      </c>
      <c r="J397" s="138">
        <f>'Прил. 7'!K692</f>
        <v>0</v>
      </c>
    </row>
    <row r="398" spans="2:10" ht="12.75" customHeight="1" hidden="1">
      <c r="B398" s="181" t="s">
        <v>391</v>
      </c>
      <c r="C398" s="137" t="s">
        <v>329</v>
      </c>
      <c r="D398" s="137" t="s">
        <v>331</v>
      </c>
      <c r="E398" s="186" t="s">
        <v>509</v>
      </c>
      <c r="F398" s="130">
        <v>240</v>
      </c>
      <c r="G398" s="137" t="s">
        <v>415</v>
      </c>
      <c r="H398" s="138">
        <f>'Прил. 7'!I693</f>
        <v>85</v>
      </c>
      <c r="I398" s="138"/>
      <c r="J398" s="138"/>
    </row>
    <row r="399" spans="2:10" ht="41.25" customHeight="1">
      <c r="B399" s="181" t="s">
        <v>510</v>
      </c>
      <c r="C399" s="137" t="s">
        <v>329</v>
      </c>
      <c r="D399" s="137" t="s">
        <v>331</v>
      </c>
      <c r="E399" s="186" t="s">
        <v>511</v>
      </c>
      <c r="F399" s="132"/>
      <c r="G399" s="135"/>
      <c r="H399" s="138">
        <f>H400</f>
        <v>90</v>
      </c>
      <c r="I399" s="138">
        <f>I400</f>
        <v>0</v>
      </c>
      <c r="J399" s="138">
        <f>J400</f>
        <v>0</v>
      </c>
    </row>
    <row r="400" spans="2:10" ht="12.75" customHeight="1">
      <c r="B400" s="191" t="s">
        <v>407</v>
      </c>
      <c r="C400" s="137" t="s">
        <v>329</v>
      </c>
      <c r="D400" s="137" t="s">
        <v>331</v>
      </c>
      <c r="E400" s="186" t="s">
        <v>511</v>
      </c>
      <c r="F400" s="130">
        <v>200</v>
      </c>
      <c r="G400" s="135"/>
      <c r="H400" s="138">
        <f>H401</f>
        <v>90</v>
      </c>
      <c r="I400" s="138">
        <f>I401</f>
        <v>0</v>
      </c>
      <c r="J400" s="138">
        <f>J401</f>
        <v>0</v>
      </c>
    </row>
    <row r="401" spans="2:10" ht="12.75" customHeight="1">
      <c r="B401" s="191" t="s">
        <v>409</v>
      </c>
      <c r="C401" s="137" t="s">
        <v>329</v>
      </c>
      <c r="D401" s="137" t="s">
        <v>331</v>
      </c>
      <c r="E401" s="186" t="s">
        <v>511</v>
      </c>
      <c r="F401" s="130">
        <v>240</v>
      </c>
      <c r="G401" s="135"/>
      <c r="H401" s="138">
        <f>H402</f>
        <v>90</v>
      </c>
      <c r="I401" s="138">
        <f>I402</f>
        <v>0</v>
      </c>
      <c r="J401" s="138">
        <f>J402</f>
        <v>0</v>
      </c>
    </row>
    <row r="402" spans="2:10" ht="12.75" customHeight="1">
      <c r="B402" s="188" t="s">
        <v>391</v>
      </c>
      <c r="C402" s="137" t="s">
        <v>329</v>
      </c>
      <c r="D402" s="137" t="s">
        <v>331</v>
      </c>
      <c r="E402" s="186" t="s">
        <v>511</v>
      </c>
      <c r="F402" s="130">
        <v>240</v>
      </c>
      <c r="G402" s="137" t="s">
        <v>415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1" t="s">
        <v>395</v>
      </c>
      <c r="C403" s="137" t="s">
        <v>329</v>
      </c>
      <c r="D403" s="137" t="s">
        <v>331</v>
      </c>
      <c r="E403" s="250" t="s">
        <v>512</v>
      </c>
      <c r="F403" s="137"/>
      <c r="G403" s="137"/>
      <c r="H403" s="138">
        <f>H404+H411</f>
        <v>0</v>
      </c>
      <c r="I403" s="138">
        <f>I404+I411</f>
        <v>4945.5</v>
      </c>
      <c r="J403" s="138">
        <f>J404+J411</f>
        <v>0</v>
      </c>
    </row>
    <row r="404" spans="2:10" ht="28.5" customHeight="1">
      <c r="B404" s="181" t="s">
        <v>513</v>
      </c>
      <c r="C404" s="137" t="s">
        <v>329</v>
      </c>
      <c r="D404" s="137" t="s">
        <v>331</v>
      </c>
      <c r="E404" s="250" t="s">
        <v>514</v>
      </c>
      <c r="F404" s="137"/>
      <c r="G404" s="137"/>
      <c r="H404" s="138">
        <f>H405</f>
        <v>0</v>
      </c>
      <c r="I404" s="138">
        <f>I405</f>
        <v>1943.5</v>
      </c>
      <c r="J404" s="138">
        <f>J405</f>
        <v>0</v>
      </c>
    </row>
    <row r="405" spans="2:10" ht="12.75" customHeight="1">
      <c r="B405" s="251" t="s">
        <v>515</v>
      </c>
      <c r="C405" s="137" t="s">
        <v>329</v>
      </c>
      <c r="D405" s="137" t="s">
        <v>331</v>
      </c>
      <c r="E405" s="250" t="s">
        <v>514</v>
      </c>
      <c r="F405" s="252" t="s">
        <v>516</v>
      </c>
      <c r="G405" s="137"/>
      <c r="H405" s="138">
        <f>H406</f>
        <v>0</v>
      </c>
      <c r="I405" s="138">
        <f>I406</f>
        <v>1943.5</v>
      </c>
      <c r="J405" s="138">
        <f>J406</f>
        <v>0</v>
      </c>
    </row>
    <row r="406" spans="2:10" ht="12.75" customHeight="1">
      <c r="B406" s="253" t="s">
        <v>517</v>
      </c>
      <c r="C406" s="137" t="s">
        <v>329</v>
      </c>
      <c r="D406" s="137" t="s">
        <v>331</v>
      </c>
      <c r="E406" s="250" t="s">
        <v>514</v>
      </c>
      <c r="F406" s="254" t="s">
        <v>518</v>
      </c>
      <c r="G406" s="137"/>
      <c r="H406" s="138">
        <f>H407</f>
        <v>0</v>
      </c>
      <c r="I406" s="138">
        <f>I407</f>
        <v>1943.5</v>
      </c>
      <c r="J406" s="138">
        <f>J407</f>
        <v>0</v>
      </c>
    </row>
    <row r="407" spans="2:10" ht="26.25" customHeight="1">
      <c r="B407" s="253" t="s">
        <v>519</v>
      </c>
      <c r="C407" s="137" t="s">
        <v>329</v>
      </c>
      <c r="D407" s="137" t="s">
        <v>331</v>
      </c>
      <c r="E407" s="250" t="s">
        <v>514</v>
      </c>
      <c r="F407" s="254" t="s">
        <v>520</v>
      </c>
      <c r="G407" s="137"/>
      <c r="H407" s="138">
        <f>H408+H409+H410</f>
        <v>0</v>
      </c>
      <c r="I407" s="138">
        <f>I408+I409+I410</f>
        <v>1943.5</v>
      </c>
      <c r="J407" s="138">
        <f>J408+J409+J410</f>
        <v>0</v>
      </c>
    </row>
    <row r="408" spans="2:10" ht="12.75" customHeight="1" hidden="1">
      <c r="B408" s="181" t="s">
        <v>391</v>
      </c>
      <c r="C408" s="137" t="s">
        <v>329</v>
      </c>
      <c r="D408" s="137" t="s">
        <v>331</v>
      </c>
      <c r="E408" s="250" t="s">
        <v>514</v>
      </c>
      <c r="F408" s="137" t="s">
        <v>520</v>
      </c>
      <c r="G408" s="137" t="s">
        <v>521</v>
      </c>
      <c r="H408" s="138">
        <f>'Прил. 7'!I282</f>
        <v>0</v>
      </c>
      <c r="I408" s="138">
        <f>'Прил. 7'!J282</f>
        <v>0</v>
      </c>
      <c r="J408" s="138">
        <f>'Прил. 7'!K282</f>
        <v>0</v>
      </c>
    </row>
    <row r="409" spans="2:10" ht="12.75" customHeight="1" hidden="1">
      <c r="B409" s="181" t="s">
        <v>392</v>
      </c>
      <c r="C409" s="137" t="s">
        <v>329</v>
      </c>
      <c r="D409" s="137" t="s">
        <v>331</v>
      </c>
      <c r="E409" s="250" t="s">
        <v>514</v>
      </c>
      <c r="F409" s="137" t="s">
        <v>520</v>
      </c>
      <c r="G409" s="137" t="s">
        <v>453</v>
      </c>
      <c r="H409" s="138">
        <f>'Прил. 7'!I283</f>
        <v>0</v>
      </c>
      <c r="I409" s="138">
        <f>'Прил. 7'!J283</f>
        <v>0</v>
      </c>
      <c r="J409" s="138">
        <f>'Прил. 7'!K283</f>
        <v>0</v>
      </c>
    </row>
    <row r="410" spans="2:10" ht="12.75" customHeight="1">
      <c r="B410" s="181" t="s">
        <v>393</v>
      </c>
      <c r="C410" s="137" t="s">
        <v>329</v>
      </c>
      <c r="D410" s="137" t="s">
        <v>331</v>
      </c>
      <c r="E410" s="250" t="s">
        <v>514</v>
      </c>
      <c r="F410" s="137" t="s">
        <v>520</v>
      </c>
      <c r="G410" s="137" t="s">
        <v>425</v>
      </c>
      <c r="H410" s="138">
        <f>'Прил. 7'!I284</f>
        <v>0</v>
      </c>
      <c r="I410" s="138">
        <f>'Прил. 7'!J284</f>
        <v>1943.5</v>
      </c>
      <c r="J410" s="138">
        <f>'Прил. 7'!K284</f>
        <v>0</v>
      </c>
    </row>
    <row r="411" spans="2:10" ht="28.5" customHeight="1">
      <c r="B411" s="181" t="s">
        <v>522</v>
      </c>
      <c r="C411" s="137" t="s">
        <v>329</v>
      </c>
      <c r="D411" s="137" t="s">
        <v>331</v>
      </c>
      <c r="E411" s="250" t="s">
        <v>523</v>
      </c>
      <c r="F411" s="137"/>
      <c r="G411" s="137"/>
      <c r="H411" s="138">
        <f>H412</f>
        <v>0</v>
      </c>
      <c r="I411" s="138">
        <f>I412</f>
        <v>3002</v>
      </c>
      <c r="J411" s="138">
        <f>J412</f>
        <v>0</v>
      </c>
    </row>
    <row r="412" spans="2:10" ht="12.75" customHeight="1">
      <c r="B412" s="251" t="s">
        <v>515</v>
      </c>
      <c r="C412" s="137" t="s">
        <v>329</v>
      </c>
      <c r="D412" s="137" t="s">
        <v>331</v>
      </c>
      <c r="E412" s="250" t="s">
        <v>523</v>
      </c>
      <c r="F412" s="252" t="s">
        <v>516</v>
      </c>
      <c r="G412" s="137"/>
      <c r="H412" s="138">
        <f>H413</f>
        <v>0</v>
      </c>
      <c r="I412" s="138">
        <f>I413</f>
        <v>3002</v>
      </c>
      <c r="J412" s="138">
        <f>J413</f>
        <v>0</v>
      </c>
    </row>
    <row r="413" spans="2:10" ht="12.75" customHeight="1">
      <c r="B413" s="253" t="s">
        <v>517</v>
      </c>
      <c r="C413" s="137" t="s">
        <v>329</v>
      </c>
      <c r="D413" s="137" t="s">
        <v>331</v>
      </c>
      <c r="E413" s="250" t="s">
        <v>523</v>
      </c>
      <c r="F413" s="254" t="s">
        <v>518</v>
      </c>
      <c r="G413" s="137"/>
      <c r="H413" s="138">
        <f>H414</f>
        <v>0</v>
      </c>
      <c r="I413" s="138">
        <f>I414</f>
        <v>3002</v>
      </c>
      <c r="J413" s="138">
        <f>J414</f>
        <v>0</v>
      </c>
    </row>
    <row r="414" spans="2:10" ht="26.25" customHeight="1">
      <c r="B414" s="253" t="s">
        <v>519</v>
      </c>
      <c r="C414" s="137" t="s">
        <v>329</v>
      </c>
      <c r="D414" s="137" t="s">
        <v>331</v>
      </c>
      <c r="E414" s="250" t="s">
        <v>523</v>
      </c>
      <c r="F414" s="254" t="s">
        <v>520</v>
      </c>
      <c r="G414" s="137"/>
      <c r="H414" s="138">
        <f>H415+H416+H417</f>
        <v>0</v>
      </c>
      <c r="I414" s="138">
        <f>I415+I416+I417</f>
        <v>3002</v>
      </c>
      <c r="J414" s="138">
        <f>J415+J416+J417</f>
        <v>0</v>
      </c>
    </row>
    <row r="415" spans="2:10" ht="12.75" customHeight="1" hidden="1">
      <c r="B415" s="181" t="s">
        <v>391</v>
      </c>
      <c r="C415" s="137" t="s">
        <v>329</v>
      </c>
      <c r="D415" s="137" t="s">
        <v>331</v>
      </c>
      <c r="E415" s="250" t="s">
        <v>523</v>
      </c>
      <c r="F415" s="137" t="s">
        <v>520</v>
      </c>
      <c r="G415" s="137" t="s">
        <v>521</v>
      </c>
      <c r="H415" s="138">
        <f>'Прил. 7'!I289</f>
        <v>0</v>
      </c>
      <c r="I415" s="138">
        <f>'Прил. 7'!J289</f>
        <v>0</v>
      </c>
      <c r="J415" s="138">
        <f>'Прил. 7'!K289</f>
        <v>0</v>
      </c>
    </row>
    <row r="416" spans="2:10" ht="12.75" customHeight="1">
      <c r="B416" s="181" t="s">
        <v>392</v>
      </c>
      <c r="C416" s="137" t="s">
        <v>329</v>
      </c>
      <c r="D416" s="137" t="s">
        <v>331</v>
      </c>
      <c r="E416" s="250" t="s">
        <v>523</v>
      </c>
      <c r="F416" s="137" t="s">
        <v>520</v>
      </c>
      <c r="G416" s="137" t="s">
        <v>453</v>
      </c>
      <c r="H416" s="138">
        <f>'Прил. 7'!I290</f>
        <v>0</v>
      </c>
      <c r="I416" s="138">
        <f>'Прил. 7'!J290</f>
        <v>3002</v>
      </c>
      <c r="J416" s="138">
        <f>'Прил. 7'!K290</f>
        <v>0</v>
      </c>
    </row>
    <row r="417" spans="2:10" ht="12.75" customHeight="1" hidden="1">
      <c r="B417" s="181" t="s">
        <v>393</v>
      </c>
      <c r="C417" s="137" t="s">
        <v>329</v>
      </c>
      <c r="D417" s="137" t="s">
        <v>331</v>
      </c>
      <c r="E417" s="250" t="s">
        <v>523</v>
      </c>
      <c r="F417" s="137" t="s">
        <v>520</v>
      </c>
      <c r="G417" s="137" t="s">
        <v>425</v>
      </c>
      <c r="H417" s="138">
        <f>'Прил. 7'!I291</f>
        <v>0</v>
      </c>
      <c r="I417" s="138">
        <f>'Прил. 7'!J291</f>
        <v>0</v>
      </c>
      <c r="J417" s="138">
        <f>'Прил. 7'!K291</f>
        <v>0</v>
      </c>
    </row>
    <row r="418" spans="2:10" ht="12.75" customHeight="1">
      <c r="B418" s="255" t="s">
        <v>332</v>
      </c>
      <c r="C418" s="180" t="s">
        <v>329</v>
      </c>
      <c r="D418" s="180" t="s">
        <v>333</v>
      </c>
      <c r="E418" s="137"/>
      <c r="F418" s="137"/>
      <c r="G418" s="137"/>
      <c r="H418" s="177">
        <f>H423+H463+H458+H420+H467</f>
        <v>29007</v>
      </c>
      <c r="I418" s="177">
        <f>I423+I463+I458+I420+I467</f>
        <v>17024.699999999997</v>
      </c>
      <c r="J418" s="177">
        <f>J423+J463+J458+J420+J467</f>
        <v>0</v>
      </c>
    </row>
    <row r="419" spans="2:10" ht="12.75" customHeight="1">
      <c r="B419" s="256" t="s">
        <v>395</v>
      </c>
      <c r="C419" s="137" t="s">
        <v>329</v>
      </c>
      <c r="D419" s="137" t="s">
        <v>333</v>
      </c>
      <c r="E419" s="137" t="s">
        <v>396</v>
      </c>
      <c r="F419" s="137"/>
      <c r="G419" s="137"/>
      <c r="H419" s="177">
        <f>H420</f>
        <v>2210</v>
      </c>
      <c r="I419" s="177">
        <f>I420</f>
        <v>0</v>
      </c>
      <c r="J419" s="177">
        <f>J420</f>
        <v>0</v>
      </c>
    </row>
    <row r="420" spans="2:10" ht="12.75" customHeight="1">
      <c r="B420" s="226" t="s">
        <v>411</v>
      </c>
      <c r="C420" s="137" t="s">
        <v>329</v>
      </c>
      <c r="D420" s="137" t="s">
        <v>333</v>
      </c>
      <c r="E420" s="137" t="s">
        <v>524</v>
      </c>
      <c r="F420" s="137" t="s">
        <v>412</v>
      </c>
      <c r="G420" s="137"/>
      <c r="H420" s="177">
        <f>H421</f>
        <v>2210</v>
      </c>
      <c r="I420" s="177">
        <f>I421</f>
        <v>0</v>
      </c>
      <c r="J420" s="177">
        <f>J421</f>
        <v>0</v>
      </c>
    </row>
    <row r="421" spans="2:10" ht="53.25" customHeight="1">
      <c r="B421" s="26" t="s">
        <v>525</v>
      </c>
      <c r="C421" s="137" t="s">
        <v>329</v>
      </c>
      <c r="D421" s="137" t="s">
        <v>333</v>
      </c>
      <c r="E421" s="137" t="s">
        <v>524</v>
      </c>
      <c r="F421" s="137" t="s">
        <v>526</v>
      </c>
      <c r="G421" s="137"/>
      <c r="H421" s="177">
        <f>H422</f>
        <v>2210</v>
      </c>
      <c r="I421" s="177">
        <f>I422</f>
        <v>0</v>
      </c>
      <c r="J421" s="177">
        <f>J422</f>
        <v>0</v>
      </c>
    </row>
    <row r="422" spans="2:10" ht="12.75" customHeight="1">
      <c r="B422" s="188" t="s">
        <v>391</v>
      </c>
      <c r="C422" s="137" t="s">
        <v>329</v>
      </c>
      <c r="D422" s="137" t="s">
        <v>333</v>
      </c>
      <c r="E422" s="137" t="s">
        <v>524</v>
      </c>
      <c r="F422" s="137" t="s">
        <v>526</v>
      </c>
      <c r="G422" s="137" t="s">
        <v>415</v>
      </c>
      <c r="H422" s="177">
        <f>'Прил. 7'!I296</f>
        <v>2210</v>
      </c>
      <c r="I422" s="177">
        <f>'Прил. 7'!J296</f>
        <v>0</v>
      </c>
      <c r="J422" s="177">
        <f>'Прил. 7'!K296</f>
        <v>0</v>
      </c>
    </row>
    <row r="423" spans="2:10" ht="27.75" customHeight="1">
      <c r="B423" s="257" t="s">
        <v>527</v>
      </c>
      <c r="C423" s="137" t="s">
        <v>329</v>
      </c>
      <c r="D423" s="137" t="s">
        <v>333</v>
      </c>
      <c r="E423" s="184" t="s">
        <v>528</v>
      </c>
      <c r="F423" s="137"/>
      <c r="G423" s="137"/>
      <c r="H423" s="177">
        <f>H424+H428+H435+H439+H432+H446+H447+H452</f>
        <v>26594</v>
      </c>
      <c r="I423" s="177">
        <f>I424+I428+I435+I439+I432+I446+I447+I452</f>
        <v>17024.699999999997</v>
      </c>
      <c r="J423" s="177">
        <f>J424+J428+J435+J439+J432+J446+J447+J452</f>
        <v>0</v>
      </c>
    </row>
    <row r="424" spans="2:10" ht="15.75" customHeight="1" hidden="1">
      <c r="B424" s="216" t="s">
        <v>529</v>
      </c>
      <c r="C424" s="137" t="s">
        <v>329</v>
      </c>
      <c r="D424" s="137" t="s">
        <v>333</v>
      </c>
      <c r="E424" s="184" t="s">
        <v>530</v>
      </c>
      <c r="F424" s="137"/>
      <c r="G424" s="137"/>
      <c r="H424" s="177">
        <f>H425</f>
        <v>0</v>
      </c>
      <c r="I424" s="177">
        <f>I425</f>
        <v>0</v>
      </c>
      <c r="J424" s="177">
        <f>J425</f>
        <v>0</v>
      </c>
    </row>
    <row r="425" spans="2:10" ht="12.75" customHeight="1" hidden="1">
      <c r="B425" s="191" t="s">
        <v>407</v>
      </c>
      <c r="C425" s="137" t="s">
        <v>329</v>
      </c>
      <c r="D425" s="137" t="s">
        <v>333</v>
      </c>
      <c r="E425" s="184" t="s">
        <v>530</v>
      </c>
      <c r="F425" s="137" t="s">
        <v>408</v>
      </c>
      <c r="G425" s="42"/>
      <c r="H425" s="177">
        <f>H426</f>
        <v>0</v>
      </c>
      <c r="I425" s="177">
        <f>I426</f>
        <v>0</v>
      </c>
      <c r="J425" s="177">
        <f>J426</f>
        <v>0</v>
      </c>
    </row>
    <row r="426" spans="2:10" ht="12.75" customHeight="1" hidden="1">
      <c r="B426" s="191" t="s">
        <v>409</v>
      </c>
      <c r="C426" s="137" t="s">
        <v>329</v>
      </c>
      <c r="D426" s="137" t="s">
        <v>333</v>
      </c>
      <c r="E426" s="184" t="s">
        <v>530</v>
      </c>
      <c r="F426" s="137" t="s">
        <v>410</v>
      </c>
      <c r="G426" s="137"/>
      <c r="H426" s="177">
        <f>H427</f>
        <v>0</v>
      </c>
      <c r="I426" s="177">
        <f>I427</f>
        <v>0</v>
      </c>
      <c r="J426" s="177">
        <f>J427</f>
        <v>0</v>
      </c>
    </row>
    <row r="427" spans="2:10" ht="14.25" customHeight="1" hidden="1">
      <c r="B427" s="188" t="s">
        <v>391</v>
      </c>
      <c r="C427" s="137" t="s">
        <v>329</v>
      </c>
      <c r="D427" s="137" t="s">
        <v>333</v>
      </c>
      <c r="E427" s="184" t="s">
        <v>530</v>
      </c>
      <c r="F427" s="137" t="s">
        <v>410</v>
      </c>
      <c r="G427" s="137">
        <v>2</v>
      </c>
      <c r="H427" s="177">
        <f>'Прил. 7'!I699</f>
        <v>0</v>
      </c>
      <c r="I427" s="177">
        <f>'Прил. 7'!J699</f>
        <v>0</v>
      </c>
      <c r="J427" s="177">
        <f>'Прил. 7'!K699</f>
        <v>0</v>
      </c>
    </row>
    <row r="428" spans="2:10" ht="12.75" customHeight="1">
      <c r="B428" s="216" t="s">
        <v>531</v>
      </c>
      <c r="C428" s="137" t="s">
        <v>329</v>
      </c>
      <c r="D428" s="137" t="s">
        <v>333</v>
      </c>
      <c r="E428" s="184" t="s">
        <v>532</v>
      </c>
      <c r="F428" s="137"/>
      <c r="G428" s="137"/>
      <c r="H428" s="177">
        <f>H429</f>
        <v>105</v>
      </c>
      <c r="I428" s="177">
        <f>I429</f>
        <v>0</v>
      </c>
      <c r="J428" s="177">
        <f>J429</f>
        <v>0</v>
      </c>
    </row>
    <row r="429" spans="2:10" ht="12.75" customHeight="1">
      <c r="B429" s="191" t="s">
        <v>407</v>
      </c>
      <c r="C429" s="137" t="s">
        <v>329</v>
      </c>
      <c r="D429" s="137" t="s">
        <v>333</v>
      </c>
      <c r="E429" s="184" t="s">
        <v>532</v>
      </c>
      <c r="F429" s="137" t="s">
        <v>408</v>
      </c>
      <c r="G429" s="137"/>
      <c r="H429" s="177">
        <f>H430</f>
        <v>105</v>
      </c>
      <c r="I429" s="177">
        <f>I430</f>
        <v>0</v>
      </c>
      <c r="J429" s="177">
        <f>J430</f>
        <v>0</v>
      </c>
    </row>
    <row r="430" spans="2:10" ht="14.25" customHeight="1">
      <c r="B430" s="191" t="s">
        <v>409</v>
      </c>
      <c r="C430" s="137" t="s">
        <v>329</v>
      </c>
      <c r="D430" s="137" t="s">
        <v>333</v>
      </c>
      <c r="E430" s="184" t="s">
        <v>532</v>
      </c>
      <c r="F430" s="137" t="s">
        <v>410</v>
      </c>
      <c r="G430" s="137"/>
      <c r="H430" s="177">
        <f>H431</f>
        <v>105</v>
      </c>
      <c r="I430" s="177">
        <f>I431</f>
        <v>0</v>
      </c>
      <c r="J430" s="177">
        <f>J431</f>
        <v>0</v>
      </c>
    </row>
    <row r="431" spans="2:10" ht="12.75" customHeight="1">
      <c r="B431" s="188" t="s">
        <v>391</v>
      </c>
      <c r="C431" s="137" t="s">
        <v>329</v>
      </c>
      <c r="D431" s="137" t="s">
        <v>333</v>
      </c>
      <c r="E431" s="184" t="s">
        <v>532</v>
      </c>
      <c r="F431" s="137" t="s">
        <v>410</v>
      </c>
      <c r="G431" s="137" t="s">
        <v>415</v>
      </c>
      <c r="H431" s="177">
        <f>'Прил. 7'!I310+'Прил. 7'!I702</f>
        <v>105</v>
      </c>
      <c r="I431" s="177">
        <f>'Прил. 7'!J310+'Прил. 7'!J702</f>
        <v>0</v>
      </c>
      <c r="J431" s="177">
        <f>'Прил. 7'!K310+'Прил. 7'!K702</f>
        <v>0</v>
      </c>
    </row>
    <row r="432" spans="2:10" ht="12.75" customHeight="1">
      <c r="B432" s="190" t="s">
        <v>479</v>
      </c>
      <c r="C432" s="137" t="s">
        <v>329</v>
      </c>
      <c r="D432" s="137" t="s">
        <v>333</v>
      </c>
      <c r="E432" s="184" t="s">
        <v>532</v>
      </c>
      <c r="F432" s="137" t="s">
        <v>480</v>
      </c>
      <c r="G432" s="137"/>
      <c r="H432" s="177">
        <f>H433</f>
        <v>3200</v>
      </c>
      <c r="I432" s="177">
        <f>I433</f>
        <v>0</v>
      </c>
      <c r="J432" s="177">
        <f>J433</f>
        <v>0</v>
      </c>
    </row>
    <row r="433" spans="2:10" ht="12.75" customHeight="1">
      <c r="B433" s="190" t="s">
        <v>279</v>
      </c>
      <c r="C433" s="137" t="s">
        <v>329</v>
      </c>
      <c r="D433" s="137" t="s">
        <v>333</v>
      </c>
      <c r="E433" s="184" t="s">
        <v>532</v>
      </c>
      <c r="F433" s="137" t="s">
        <v>499</v>
      </c>
      <c r="G433" s="137"/>
      <c r="H433" s="177">
        <f>H434</f>
        <v>3200</v>
      </c>
      <c r="I433" s="177">
        <f>I434</f>
        <v>0</v>
      </c>
      <c r="J433" s="177">
        <f>J434</f>
        <v>0</v>
      </c>
    </row>
    <row r="434" spans="2:10" ht="12.75" customHeight="1">
      <c r="B434" s="188" t="s">
        <v>391</v>
      </c>
      <c r="C434" s="137" t="s">
        <v>329</v>
      </c>
      <c r="D434" s="137" t="s">
        <v>333</v>
      </c>
      <c r="E434" s="184" t="s">
        <v>532</v>
      </c>
      <c r="F434" s="137" t="s">
        <v>499</v>
      </c>
      <c r="G434" s="137" t="s">
        <v>415</v>
      </c>
      <c r="H434" s="177">
        <f>'Прил. 7'!I553</f>
        <v>3200</v>
      </c>
      <c r="I434" s="177">
        <f>'Прил. 7'!J553</f>
        <v>0</v>
      </c>
      <c r="J434" s="177">
        <f>'Прил. 7'!K553</f>
        <v>0</v>
      </c>
    </row>
    <row r="435" spans="2:10" ht="12.75" customHeight="1" hidden="1">
      <c r="B435" s="216" t="s">
        <v>533</v>
      </c>
      <c r="C435" s="137" t="s">
        <v>329</v>
      </c>
      <c r="D435" s="137" t="s">
        <v>333</v>
      </c>
      <c r="E435" s="184" t="s">
        <v>534</v>
      </c>
      <c r="F435" s="137"/>
      <c r="G435" s="137"/>
      <c r="H435" s="177">
        <f>H436</f>
        <v>0</v>
      </c>
      <c r="I435" s="177">
        <f>I436</f>
        <v>0</v>
      </c>
      <c r="J435" s="177">
        <f>J436</f>
        <v>0</v>
      </c>
    </row>
    <row r="436" spans="2:10" ht="14.25" customHeight="1" hidden="1">
      <c r="B436" s="191" t="s">
        <v>407</v>
      </c>
      <c r="C436" s="137" t="s">
        <v>329</v>
      </c>
      <c r="D436" s="137" t="s">
        <v>333</v>
      </c>
      <c r="E436" s="184" t="s">
        <v>534</v>
      </c>
      <c r="F436" s="137" t="s">
        <v>408</v>
      </c>
      <c r="G436" s="137"/>
      <c r="H436" s="177">
        <f>H437</f>
        <v>0</v>
      </c>
      <c r="I436" s="177">
        <f>I437</f>
        <v>0</v>
      </c>
      <c r="J436" s="177">
        <f>J437</f>
        <v>0</v>
      </c>
    </row>
    <row r="437" spans="2:10" ht="12.75" customHeight="1" hidden="1">
      <c r="B437" s="191" t="s">
        <v>409</v>
      </c>
      <c r="C437" s="137" t="s">
        <v>329</v>
      </c>
      <c r="D437" s="137" t="s">
        <v>333</v>
      </c>
      <c r="E437" s="184" t="s">
        <v>534</v>
      </c>
      <c r="F437" s="137" t="s">
        <v>410</v>
      </c>
      <c r="G437" s="137"/>
      <c r="H437" s="177">
        <f>H438</f>
        <v>0</v>
      </c>
      <c r="I437" s="177">
        <f>I438</f>
        <v>0</v>
      </c>
      <c r="J437" s="177">
        <f>J438</f>
        <v>0</v>
      </c>
    </row>
    <row r="438" spans="2:10" ht="12.75" customHeight="1" hidden="1">
      <c r="B438" s="188" t="s">
        <v>391</v>
      </c>
      <c r="C438" s="137" t="s">
        <v>329</v>
      </c>
      <c r="D438" s="137" t="s">
        <v>333</v>
      </c>
      <c r="E438" s="184" t="s">
        <v>534</v>
      </c>
      <c r="F438" s="137" t="s">
        <v>410</v>
      </c>
      <c r="G438" s="137" t="s">
        <v>415</v>
      </c>
      <c r="H438" s="177"/>
      <c r="I438" s="177"/>
      <c r="J438" s="177"/>
    </row>
    <row r="439" spans="2:10" ht="12.75" customHeight="1" hidden="1">
      <c r="B439" s="216" t="s">
        <v>535</v>
      </c>
      <c r="C439" s="137" t="s">
        <v>329</v>
      </c>
      <c r="D439" s="137" t="s">
        <v>333</v>
      </c>
      <c r="E439" s="184" t="s">
        <v>536</v>
      </c>
      <c r="F439" s="137"/>
      <c r="G439" s="137"/>
      <c r="H439" s="177">
        <f>H440</f>
        <v>0</v>
      </c>
      <c r="I439" s="177">
        <f>I440</f>
        <v>0</v>
      </c>
      <c r="J439" s="177">
        <f>J440</f>
        <v>0</v>
      </c>
    </row>
    <row r="440" spans="2:10" ht="12.75" customHeight="1" hidden="1">
      <c r="B440" s="191" t="s">
        <v>407</v>
      </c>
      <c r="C440" s="137" t="s">
        <v>329</v>
      </c>
      <c r="D440" s="137" t="s">
        <v>333</v>
      </c>
      <c r="E440" s="184" t="s">
        <v>536</v>
      </c>
      <c r="F440" s="137" t="s">
        <v>408</v>
      </c>
      <c r="G440" s="137"/>
      <c r="H440" s="177">
        <f>H441</f>
        <v>0</v>
      </c>
      <c r="I440" s="177">
        <f>I441</f>
        <v>0</v>
      </c>
      <c r="J440" s="177">
        <f>J441</f>
        <v>0</v>
      </c>
    </row>
    <row r="441" spans="2:10" ht="12.75" customHeight="1" hidden="1">
      <c r="B441" s="191" t="s">
        <v>409</v>
      </c>
      <c r="C441" s="137" t="s">
        <v>329</v>
      </c>
      <c r="D441" s="137" t="s">
        <v>333</v>
      </c>
      <c r="E441" s="184" t="s">
        <v>536</v>
      </c>
      <c r="F441" s="137" t="s">
        <v>410</v>
      </c>
      <c r="G441" s="137"/>
      <c r="H441" s="177">
        <f>H442</f>
        <v>0</v>
      </c>
      <c r="I441" s="177">
        <f>I442</f>
        <v>0</v>
      </c>
      <c r="J441" s="177">
        <f>J442</f>
        <v>0</v>
      </c>
    </row>
    <row r="442" spans="2:10" ht="12.75" customHeight="1" hidden="1">
      <c r="B442" s="188" t="s">
        <v>391</v>
      </c>
      <c r="C442" s="137" t="s">
        <v>329</v>
      </c>
      <c r="D442" s="137" t="s">
        <v>333</v>
      </c>
      <c r="E442" s="184" t="s">
        <v>536</v>
      </c>
      <c r="F442" s="137" t="s">
        <v>410</v>
      </c>
      <c r="G442" s="137" t="s">
        <v>415</v>
      </c>
      <c r="H442" s="177"/>
      <c r="I442" s="177"/>
      <c r="J442" s="177"/>
    </row>
    <row r="443" spans="2:10" ht="28.5" customHeight="1">
      <c r="B443" s="190" t="s">
        <v>537</v>
      </c>
      <c r="C443" s="137" t="s">
        <v>329</v>
      </c>
      <c r="D443" s="137" t="s">
        <v>333</v>
      </c>
      <c r="E443" s="184" t="s">
        <v>538</v>
      </c>
      <c r="F443" s="137"/>
      <c r="G443" s="137"/>
      <c r="H443" s="177">
        <f>H444</f>
        <v>2078.1</v>
      </c>
      <c r="I443" s="177">
        <f>I444</f>
        <v>25.6</v>
      </c>
      <c r="J443" s="177">
        <f>J444</f>
        <v>0</v>
      </c>
    </row>
    <row r="444" spans="2:10" ht="12.75" customHeight="1">
      <c r="B444" s="191" t="s">
        <v>407</v>
      </c>
      <c r="C444" s="137" t="s">
        <v>329</v>
      </c>
      <c r="D444" s="137" t="s">
        <v>333</v>
      </c>
      <c r="E444" s="184" t="s">
        <v>538</v>
      </c>
      <c r="F444" s="137" t="s">
        <v>408</v>
      </c>
      <c r="G444" s="137"/>
      <c r="H444" s="177">
        <f>H445</f>
        <v>2078.1</v>
      </c>
      <c r="I444" s="177">
        <f>I445</f>
        <v>25.6</v>
      </c>
      <c r="J444" s="177">
        <f>J445</f>
        <v>0</v>
      </c>
    </row>
    <row r="445" spans="2:10" ht="12.75" customHeight="1">
      <c r="B445" s="191" t="s">
        <v>409</v>
      </c>
      <c r="C445" s="137" t="s">
        <v>329</v>
      </c>
      <c r="D445" s="137" t="s">
        <v>333</v>
      </c>
      <c r="E445" s="184" t="s">
        <v>538</v>
      </c>
      <c r="F445" s="137" t="s">
        <v>410</v>
      </c>
      <c r="G445" s="137"/>
      <c r="H445" s="177">
        <f>H446</f>
        <v>2078.1</v>
      </c>
      <c r="I445" s="177">
        <f>I446</f>
        <v>25.6</v>
      </c>
      <c r="J445" s="177">
        <f>J446</f>
        <v>0</v>
      </c>
    </row>
    <row r="446" spans="2:10" ht="12.75" customHeight="1">
      <c r="B446" s="188" t="s">
        <v>391</v>
      </c>
      <c r="C446" s="137" t="s">
        <v>329</v>
      </c>
      <c r="D446" s="137" t="s">
        <v>333</v>
      </c>
      <c r="E446" s="184" t="s">
        <v>538</v>
      </c>
      <c r="F446" s="137" t="s">
        <v>410</v>
      </c>
      <c r="G446" s="137" t="s">
        <v>415</v>
      </c>
      <c r="H446" s="177">
        <f>'Прил. 7'!I75</f>
        <v>2078.1</v>
      </c>
      <c r="I446" s="177">
        <f>'Прил. 7'!J75</f>
        <v>25.6</v>
      </c>
      <c r="J446" s="177">
        <f>'Прил. 7'!K75</f>
        <v>0</v>
      </c>
    </row>
    <row r="447" spans="2:10" ht="28.5">
      <c r="B447" s="228" t="s">
        <v>539</v>
      </c>
      <c r="C447" s="210" t="s">
        <v>329</v>
      </c>
      <c r="D447" s="210" t="s">
        <v>333</v>
      </c>
      <c r="E447" s="258" t="s">
        <v>540</v>
      </c>
      <c r="F447" s="259"/>
      <c r="G447" s="210"/>
      <c r="H447" s="200">
        <f>H448</f>
        <v>20010.9</v>
      </c>
      <c r="I447" s="200">
        <f>I448</f>
        <v>0</v>
      </c>
      <c r="J447" s="200">
        <f>J448</f>
        <v>0</v>
      </c>
    </row>
    <row r="448" spans="2:10" ht="12.75" customHeight="1">
      <c r="B448" s="260" t="s">
        <v>541</v>
      </c>
      <c r="C448" s="210" t="s">
        <v>329</v>
      </c>
      <c r="D448" s="210" t="s">
        <v>333</v>
      </c>
      <c r="E448" s="258" t="s">
        <v>540</v>
      </c>
      <c r="F448" s="259" t="s">
        <v>516</v>
      </c>
      <c r="G448" s="210"/>
      <c r="H448" s="200">
        <f>H449</f>
        <v>20010.9</v>
      </c>
      <c r="I448" s="200">
        <f>I449</f>
        <v>0</v>
      </c>
      <c r="J448" s="200">
        <f>J449</f>
        <v>0</v>
      </c>
    </row>
    <row r="449" spans="2:10" ht="12.75" customHeight="1">
      <c r="B449" s="260" t="s">
        <v>517</v>
      </c>
      <c r="C449" s="210" t="s">
        <v>329</v>
      </c>
      <c r="D449" s="210" t="s">
        <v>333</v>
      </c>
      <c r="E449" s="258" t="s">
        <v>540</v>
      </c>
      <c r="F449" s="259" t="s">
        <v>518</v>
      </c>
      <c r="G449" s="210"/>
      <c r="H449" s="200">
        <f>H450+H451</f>
        <v>20010.9</v>
      </c>
      <c r="I449" s="200">
        <f>I450+I451</f>
        <v>0</v>
      </c>
      <c r="J449" s="200">
        <f>J450+J451</f>
        <v>0</v>
      </c>
    </row>
    <row r="450" spans="2:10" ht="12.75" customHeight="1">
      <c r="B450" s="261" t="s">
        <v>391</v>
      </c>
      <c r="C450" s="210" t="s">
        <v>329</v>
      </c>
      <c r="D450" s="210" t="s">
        <v>333</v>
      </c>
      <c r="E450" s="258" t="s">
        <v>542</v>
      </c>
      <c r="F450" s="259" t="s">
        <v>518</v>
      </c>
      <c r="G450" s="210" t="s">
        <v>415</v>
      </c>
      <c r="H450" s="200">
        <f>'Прил. 7'!I322</f>
        <v>1294.9</v>
      </c>
      <c r="I450" s="200">
        <f>'Прил. 7'!J322</f>
        <v>0</v>
      </c>
      <c r="J450" s="200">
        <f>'Прил. 7'!K322</f>
        <v>0</v>
      </c>
    </row>
    <row r="451" spans="2:10" ht="12.75" customHeight="1">
      <c r="B451" s="262" t="s">
        <v>392</v>
      </c>
      <c r="C451" s="210" t="s">
        <v>329</v>
      </c>
      <c r="D451" s="210" t="s">
        <v>333</v>
      </c>
      <c r="E451" s="184" t="s">
        <v>543</v>
      </c>
      <c r="F451" s="263" t="s">
        <v>518</v>
      </c>
      <c r="G451" s="210" t="s">
        <v>453</v>
      </c>
      <c r="H451" s="200">
        <f>'Прил. 7'!I323</f>
        <v>18716</v>
      </c>
      <c r="I451" s="200">
        <f>'Прил. 7'!J323</f>
        <v>0</v>
      </c>
      <c r="J451" s="200">
        <f>'Прил. 7'!K323</f>
        <v>0</v>
      </c>
    </row>
    <row r="452" spans="2:10" ht="12.75" customHeight="1">
      <c r="B452" s="264" t="s">
        <v>544</v>
      </c>
      <c r="C452" s="199" t="s">
        <v>329</v>
      </c>
      <c r="D452" s="199" t="s">
        <v>333</v>
      </c>
      <c r="E452" s="265" t="s">
        <v>545</v>
      </c>
      <c r="F452" s="266"/>
      <c r="G452" s="199"/>
      <c r="H452" s="200">
        <f>H453</f>
        <v>1200</v>
      </c>
      <c r="I452" s="200">
        <f>I453</f>
        <v>16999.1</v>
      </c>
      <c r="J452" s="200">
        <f>J453</f>
        <v>0</v>
      </c>
    </row>
    <row r="453" spans="2:10" ht="12.75" customHeight="1">
      <c r="B453" s="206" t="s">
        <v>407</v>
      </c>
      <c r="C453" s="199" t="s">
        <v>329</v>
      </c>
      <c r="D453" s="199" t="s">
        <v>333</v>
      </c>
      <c r="E453" s="265" t="s">
        <v>545</v>
      </c>
      <c r="F453" s="266" t="s">
        <v>408</v>
      </c>
      <c r="G453" s="199"/>
      <c r="H453" s="200">
        <f>H454</f>
        <v>1200</v>
      </c>
      <c r="I453" s="200">
        <f>I454</f>
        <v>16999.1</v>
      </c>
      <c r="J453" s="200">
        <f>J454</f>
        <v>0</v>
      </c>
    </row>
    <row r="454" spans="2:10" ht="12.75" customHeight="1">
      <c r="B454" s="206" t="s">
        <v>409</v>
      </c>
      <c r="C454" s="199" t="s">
        <v>329</v>
      </c>
      <c r="D454" s="199" t="s">
        <v>333</v>
      </c>
      <c r="E454" s="265" t="s">
        <v>545</v>
      </c>
      <c r="F454" s="266" t="s">
        <v>410</v>
      </c>
      <c r="G454" s="199"/>
      <c r="H454" s="200">
        <f>H455+H456+H457</f>
        <v>1200</v>
      </c>
      <c r="I454" s="200">
        <f>I455+I456+I457</f>
        <v>16999.1</v>
      </c>
      <c r="J454" s="200">
        <f>J455+J456+J457</f>
        <v>0</v>
      </c>
    </row>
    <row r="455" spans="2:10" ht="12.75" customHeight="1">
      <c r="B455" s="267" t="s">
        <v>391</v>
      </c>
      <c r="C455" s="199" t="s">
        <v>329</v>
      </c>
      <c r="D455" s="199" t="s">
        <v>333</v>
      </c>
      <c r="E455" s="265" t="s">
        <v>546</v>
      </c>
      <c r="F455" s="266" t="s">
        <v>410</v>
      </c>
      <c r="G455" s="199" t="s">
        <v>415</v>
      </c>
      <c r="H455" s="200">
        <f>'Прил. 7'!I327</f>
        <v>200</v>
      </c>
      <c r="I455" s="200">
        <f>'Прил. 7'!J327</f>
        <v>2834.1</v>
      </c>
      <c r="J455" s="200">
        <f>'Прил. 7'!K327</f>
        <v>0</v>
      </c>
    </row>
    <row r="456" spans="2:10" ht="12.75" customHeight="1">
      <c r="B456" s="201" t="s">
        <v>392</v>
      </c>
      <c r="C456" s="199" t="s">
        <v>329</v>
      </c>
      <c r="D456" s="199" t="s">
        <v>333</v>
      </c>
      <c r="E456" s="265" t="s">
        <v>546</v>
      </c>
      <c r="F456" s="266" t="s">
        <v>410</v>
      </c>
      <c r="G456" s="199" t="s">
        <v>453</v>
      </c>
      <c r="H456" s="200">
        <f>'Прил. 7'!I328</f>
        <v>90</v>
      </c>
      <c r="I456" s="200">
        <f>'Прил. 7'!J328</f>
        <v>1274</v>
      </c>
      <c r="J456" s="200">
        <f>'Прил. 7'!K328</f>
        <v>0</v>
      </c>
    </row>
    <row r="457" spans="2:10" ht="12.75" customHeight="1">
      <c r="B457" s="201" t="s">
        <v>393</v>
      </c>
      <c r="C457" s="199" t="s">
        <v>329</v>
      </c>
      <c r="D457" s="199" t="s">
        <v>333</v>
      </c>
      <c r="E457" s="265" t="s">
        <v>546</v>
      </c>
      <c r="F457" s="266" t="s">
        <v>410</v>
      </c>
      <c r="G457" s="199" t="s">
        <v>425</v>
      </c>
      <c r="H457" s="200">
        <f>'Прил. 7'!I329</f>
        <v>910</v>
      </c>
      <c r="I457" s="200">
        <f>'Прил. 7'!J329</f>
        <v>12891</v>
      </c>
      <c r="J457" s="200">
        <f>'Прил. 7'!K329</f>
        <v>0</v>
      </c>
    </row>
    <row r="458" spans="2:10" ht="12.75" customHeight="1" hidden="1">
      <c r="B458" s="190" t="s">
        <v>395</v>
      </c>
      <c r="C458" s="137" t="s">
        <v>329</v>
      </c>
      <c r="D458" s="137" t="s">
        <v>333</v>
      </c>
      <c r="E458" s="214" t="s">
        <v>396</v>
      </c>
      <c r="F458" s="137"/>
      <c r="G458" s="137"/>
      <c r="H458" s="227">
        <f>H459</f>
        <v>0</v>
      </c>
      <c r="I458" s="177">
        <f>I459</f>
        <v>0</v>
      </c>
      <c r="J458" s="177">
        <f>J459</f>
        <v>0</v>
      </c>
    </row>
    <row r="459" spans="2:10" ht="28.5" customHeight="1" hidden="1">
      <c r="B459" s="190" t="s">
        <v>462</v>
      </c>
      <c r="C459" s="137" t="s">
        <v>329</v>
      </c>
      <c r="D459" s="137" t="s">
        <v>333</v>
      </c>
      <c r="E459" s="214" t="s">
        <v>463</v>
      </c>
      <c r="F459" s="137"/>
      <c r="G459" s="137"/>
      <c r="H459" s="177">
        <f>H460</f>
        <v>0</v>
      </c>
      <c r="I459" s="177">
        <f>I460</f>
        <v>0</v>
      </c>
      <c r="J459" s="177">
        <f>J460</f>
        <v>0</v>
      </c>
    </row>
    <row r="460" spans="2:10" ht="12.75" customHeight="1" hidden="1">
      <c r="B460" s="191" t="s">
        <v>407</v>
      </c>
      <c r="C460" s="137" t="s">
        <v>329</v>
      </c>
      <c r="D460" s="137" t="s">
        <v>333</v>
      </c>
      <c r="E460" s="214" t="s">
        <v>463</v>
      </c>
      <c r="F460" s="137" t="s">
        <v>408</v>
      </c>
      <c r="G460" s="137"/>
      <c r="H460" s="177">
        <f>H461</f>
        <v>0</v>
      </c>
      <c r="I460" s="177">
        <f>I461</f>
        <v>0</v>
      </c>
      <c r="J460" s="177">
        <f>J461</f>
        <v>0</v>
      </c>
    </row>
    <row r="461" spans="2:10" ht="12.75" customHeight="1" hidden="1">
      <c r="B461" s="191" t="s">
        <v>409</v>
      </c>
      <c r="C461" s="137" t="s">
        <v>329</v>
      </c>
      <c r="D461" s="137" t="s">
        <v>333</v>
      </c>
      <c r="E461" s="214" t="s">
        <v>463</v>
      </c>
      <c r="F461" s="137" t="s">
        <v>410</v>
      </c>
      <c r="G461" s="137"/>
      <c r="H461" s="177">
        <f>H462</f>
        <v>0</v>
      </c>
      <c r="I461" s="177">
        <f>I462</f>
        <v>0</v>
      </c>
      <c r="J461" s="177">
        <f>J462</f>
        <v>0</v>
      </c>
    </row>
    <row r="462" spans="2:10" ht="12.75" customHeight="1" hidden="1">
      <c r="B462" s="188" t="s">
        <v>391</v>
      </c>
      <c r="C462" s="137" t="s">
        <v>329</v>
      </c>
      <c r="D462" s="137" t="s">
        <v>333</v>
      </c>
      <c r="E462" s="214" t="s">
        <v>463</v>
      </c>
      <c r="F462" s="137" t="s">
        <v>410</v>
      </c>
      <c r="G462" s="137" t="s">
        <v>415</v>
      </c>
      <c r="H462" s="177">
        <f>'Прил. 7'!I722</f>
        <v>0</v>
      </c>
      <c r="I462" s="177">
        <f>'Прил. 7'!J722</f>
        <v>0</v>
      </c>
      <c r="J462" s="177">
        <f>'Прил. 7'!K722</f>
        <v>0</v>
      </c>
    </row>
    <row r="463" spans="2:12" ht="26.25" customHeight="1">
      <c r="B463" s="188" t="s">
        <v>547</v>
      </c>
      <c r="C463" s="137" t="s">
        <v>329</v>
      </c>
      <c r="D463" s="137" t="s">
        <v>333</v>
      </c>
      <c r="E463" s="184" t="s">
        <v>548</v>
      </c>
      <c r="F463" s="137"/>
      <c r="G463" s="137"/>
      <c r="H463" s="177">
        <f>H464</f>
        <v>203</v>
      </c>
      <c r="I463" s="177">
        <f>I464</f>
        <v>0</v>
      </c>
      <c r="J463" s="177">
        <f>J464</f>
        <v>0</v>
      </c>
      <c r="L463" s="247"/>
    </row>
    <row r="464" spans="2:10" ht="15.75" customHeight="1">
      <c r="B464" s="181" t="s">
        <v>479</v>
      </c>
      <c r="C464" s="137" t="s">
        <v>329</v>
      </c>
      <c r="D464" s="137" t="s">
        <v>333</v>
      </c>
      <c r="E464" s="184" t="s">
        <v>548</v>
      </c>
      <c r="F464" s="137" t="s">
        <v>480</v>
      </c>
      <c r="G464" s="137"/>
      <c r="H464" s="177">
        <f>H465</f>
        <v>203</v>
      </c>
      <c r="I464" s="177">
        <f>I465</f>
        <v>0</v>
      </c>
      <c r="J464" s="177">
        <f>J465</f>
        <v>0</v>
      </c>
    </row>
    <row r="465" spans="2:10" ht="14.25" customHeight="1">
      <c r="B465" s="188" t="s">
        <v>279</v>
      </c>
      <c r="C465" s="137" t="s">
        <v>329</v>
      </c>
      <c r="D465" s="137" t="s">
        <v>333</v>
      </c>
      <c r="E465" s="184" t="s">
        <v>548</v>
      </c>
      <c r="F465" s="137" t="s">
        <v>499</v>
      </c>
      <c r="G465" s="137"/>
      <c r="H465" s="177">
        <f>H466</f>
        <v>203</v>
      </c>
      <c r="I465" s="177">
        <f>I466</f>
        <v>0</v>
      </c>
      <c r="J465" s="177">
        <f>J466</f>
        <v>0</v>
      </c>
    </row>
    <row r="466" spans="2:10" ht="15.75" customHeight="1">
      <c r="B466" s="191" t="s">
        <v>392</v>
      </c>
      <c r="C466" s="137" t="s">
        <v>329</v>
      </c>
      <c r="D466" s="137" t="s">
        <v>333</v>
      </c>
      <c r="E466" s="184" t="s">
        <v>548</v>
      </c>
      <c r="F466" s="137" t="s">
        <v>499</v>
      </c>
      <c r="G466" s="137" t="s">
        <v>453</v>
      </c>
      <c r="H466" s="177">
        <f>'Прил. 7'!I565</f>
        <v>203</v>
      </c>
      <c r="I466" s="177">
        <f>'Прил. 7'!J565</f>
        <v>0</v>
      </c>
      <c r="J466" s="177">
        <f>'Прил. 7'!K565</f>
        <v>0</v>
      </c>
    </row>
    <row r="467" spans="2:10" ht="15.75" customHeight="1" hidden="1">
      <c r="B467" s="190" t="s">
        <v>549</v>
      </c>
      <c r="C467" s="137" t="s">
        <v>329</v>
      </c>
      <c r="D467" s="137" t="s">
        <v>333</v>
      </c>
      <c r="E467" s="137" t="s">
        <v>550</v>
      </c>
      <c r="F467" s="137"/>
      <c r="G467" s="137"/>
      <c r="H467" s="138">
        <f>H468</f>
        <v>0</v>
      </c>
      <c r="I467" s="177"/>
      <c r="J467" s="177"/>
    </row>
    <row r="468" spans="2:10" ht="28.5" customHeight="1" hidden="1">
      <c r="B468" s="190" t="s">
        <v>537</v>
      </c>
      <c r="C468" s="137" t="s">
        <v>329</v>
      </c>
      <c r="D468" s="137" t="s">
        <v>333</v>
      </c>
      <c r="E468" s="137" t="s">
        <v>550</v>
      </c>
      <c r="F468" s="137"/>
      <c r="G468" s="137"/>
      <c r="H468" s="138">
        <f>H469</f>
        <v>0</v>
      </c>
      <c r="I468" s="177"/>
      <c r="J468" s="177"/>
    </row>
    <row r="469" spans="2:10" ht="15.75" customHeight="1" hidden="1">
      <c r="B469" s="191" t="s">
        <v>407</v>
      </c>
      <c r="C469" s="137" t="s">
        <v>329</v>
      </c>
      <c r="D469" s="137" t="s">
        <v>333</v>
      </c>
      <c r="E469" s="137" t="s">
        <v>550</v>
      </c>
      <c r="F469" s="137" t="s">
        <v>408</v>
      </c>
      <c r="G469" s="137"/>
      <c r="H469" s="138">
        <f>H470</f>
        <v>0</v>
      </c>
      <c r="I469" s="177"/>
      <c r="J469" s="177"/>
    </row>
    <row r="470" spans="2:10" ht="15.75" customHeight="1" hidden="1">
      <c r="B470" s="191" t="s">
        <v>409</v>
      </c>
      <c r="C470" s="137" t="s">
        <v>329</v>
      </c>
      <c r="D470" s="137" t="s">
        <v>333</v>
      </c>
      <c r="E470" s="137" t="s">
        <v>550</v>
      </c>
      <c r="F470" s="137" t="s">
        <v>410</v>
      </c>
      <c r="G470" s="137"/>
      <c r="H470" s="138">
        <f>H471</f>
        <v>0</v>
      </c>
      <c r="I470" s="177"/>
      <c r="J470" s="177"/>
    </row>
    <row r="471" spans="2:10" ht="15.75" customHeight="1" hidden="1">
      <c r="B471" s="188" t="s">
        <v>391</v>
      </c>
      <c r="C471" s="137" t="s">
        <v>329</v>
      </c>
      <c r="D471" s="137" t="s">
        <v>333</v>
      </c>
      <c r="E471" s="137" t="s">
        <v>550</v>
      </c>
      <c r="F471" s="137" t="s">
        <v>410</v>
      </c>
      <c r="G471" s="137" t="s">
        <v>415</v>
      </c>
      <c r="H471" s="138"/>
      <c r="I471" s="177"/>
      <c r="J471" s="177"/>
    </row>
    <row r="472" spans="2:10" ht="12.75" customHeight="1">
      <c r="B472" s="268" t="s">
        <v>334</v>
      </c>
      <c r="C472" s="180" t="s">
        <v>329</v>
      </c>
      <c r="D472" s="180" t="s">
        <v>335</v>
      </c>
      <c r="E472" s="214"/>
      <c r="F472" s="137"/>
      <c r="G472" s="137"/>
      <c r="H472" s="269">
        <f>H522+H527+H491+H513+H534+H473+H508</f>
        <v>11925.300000000001</v>
      </c>
      <c r="I472" s="269">
        <f>I522+I527+I491+I513+I534+I473+I508</f>
        <v>0</v>
      </c>
      <c r="J472" s="269">
        <f>J522+J527+J491+J513+J534+J473+J508</f>
        <v>0</v>
      </c>
    </row>
    <row r="473" spans="2:10" ht="28.5" customHeight="1">
      <c r="B473" s="270" t="s">
        <v>551</v>
      </c>
      <c r="C473" s="135" t="s">
        <v>329</v>
      </c>
      <c r="D473" s="135" t="s">
        <v>335</v>
      </c>
      <c r="E473" s="14" t="s">
        <v>552</v>
      </c>
      <c r="F473" s="135"/>
      <c r="G473" s="135"/>
      <c r="H473" s="176">
        <f>H474+H487</f>
        <v>1185.1</v>
      </c>
      <c r="I473" s="176">
        <f>I474</f>
        <v>0</v>
      </c>
      <c r="J473" s="176">
        <f>J474</f>
        <v>0</v>
      </c>
    </row>
    <row r="474" spans="2:10" ht="12.75" customHeight="1">
      <c r="B474" s="224" t="s">
        <v>553</v>
      </c>
      <c r="C474" s="137" t="s">
        <v>329</v>
      </c>
      <c r="D474" s="137" t="s">
        <v>335</v>
      </c>
      <c r="E474" s="13" t="s">
        <v>554</v>
      </c>
      <c r="F474" s="137"/>
      <c r="G474" s="137"/>
      <c r="H474" s="177">
        <f>H475+H481</f>
        <v>786.9999999999999</v>
      </c>
      <c r="I474" s="177">
        <f>I475+I481</f>
        <v>0</v>
      </c>
      <c r="J474" s="177">
        <f>J475+J481</f>
        <v>0</v>
      </c>
    </row>
    <row r="475" spans="2:10" ht="12.75" customHeight="1">
      <c r="B475" s="188" t="s">
        <v>555</v>
      </c>
      <c r="C475" s="137" t="s">
        <v>329</v>
      </c>
      <c r="D475" s="137" t="s">
        <v>335</v>
      </c>
      <c r="E475" s="13" t="s">
        <v>556</v>
      </c>
      <c r="F475" s="137"/>
      <c r="G475" s="137"/>
      <c r="H475" s="177">
        <f>H476</f>
        <v>2.8</v>
      </c>
      <c r="I475" s="177">
        <f>I476</f>
        <v>0</v>
      </c>
      <c r="J475" s="177">
        <f>J476</f>
        <v>0</v>
      </c>
    </row>
    <row r="476" spans="2:10" ht="12.75" customHeight="1">
      <c r="B476" s="191" t="s">
        <v>407</v>
      </c>
      <c r="C476" s="137" t="s">
        <v>329</v>
      </c>
      <c r="D476" s="137" t="s">
        <v>335</v>
      </c>
      <c r="E476" s="13" t="s">
        <v>556</v>
      </c>
      <c r="F476" s="137" t="s">
        <v>408</v>
      </c>
      <c r="G476" s="137"/>
      <c r="H476" s="177">
        <f>H477</f>
        <v>2.8</v>
      </c>
      <c r="I476" s="177">
        <f>I477</f>
        <v>0</v>
      </c>
      <c r="J476" s="177">
        <f>J477</f>
        <v>0</v>
      </c>
    </row>
    <row r="477" spans="2:10" ht="12.75" customHeight="1">
      <c r="B477" s="191" t="s">
        <v>409</v>
      </c>
      <c r="C477" s="137" t="s">
        <v>329</v>
      </c>
      <c r="D477" s="137" t="s">
        <v>335</v>
      </c>
      <c r="E477" s="13" t="s">
        <v>556</v>
      </c>
      <c r="F477" s="137" t="s">
        <v>410</v>
      </c>
      <c r="G477" s="137"/>
      <c r="H477" s="177">
        <f>H478+H479+H480</f>
        <v>2.8</v>
      </c>
      <c r="I477" s="177">
        <f>I478+I479+I480</f>
        <v>0</v>
      </c>
      <c r="J477" s="177">
        <f>J478+J479+J480</f>
        <v>0</v>
      </c>
    </row>
    <row r="478" spans="2:10" ht="12.75" customHeight="1">
      <c r="B478" s="188" t="s">
        <v>391</v>
      </c>
      <c r="C478" s="137" t="s">
        <v>329</v>
      </c>
      <c r="D478" s="137" t="s">
        <v>335</v>
      </c>
      <c r="E478" s="13" t="s">
        <v>556</v>
      </c>
      <c r="F478" s="137" t="s">
        <v>410</v>
      </c>
      <c r="G478" s="137" t="s">
        <v>415</v>
      </c>
      <c r="H478" s="177">
        <f>'Прил. 7'!I358</f>
        <v>2.8</v>
      </c>
      <c r="I478" s="177">
        <f>'Прил. 7'!J358</f>
        <v>0</v>
      </c>
      <c r="J478" s="177">
        <f>'Прил. 7'!K358</f>
        <v>0</v>
      </c>
    </row>
    <row r="479" spans="2:10" ht="12.75" customHeight="1">
      <c r="B479" s="188" t="s">
        <v>392</v>
      </c>
      <c r="C479" s="137" t="s">
        <v>329</v>
      </c>
      <c r="D479" s="137" t="s">
        <v>335</v>
      </c>
      <c r="E479" s="13" t="s">
        <v>556</v>
      </c>
      <c r="F479" s="137" t="s">
        <v>410</v>
      </c>
      <c r="G479" s="137" t="s">
        <v>453</v>
      </c>
      <c r="H479" s="177">
        <f>'Прил. 7'!I359</f>
        <v>0</v>
      </c>
      <c r="I479" s="177">
        <f>'Прил. 7'!J359</f>
        <v>0</v>
      </c>
      <c r="J479" s="177">
        <f>'Прил. 7'!K359</f>
        <v>0</v>
      </c>
    </row>
    <row r="480" spans="2:10" ht="12.75" customHeight="1">
      <c r="B480" s="188" t="s">
        <v>393</v>
      </c>
      <c r="C480" s="137" t="s">
        <v>329</v>
      </c>
      <c r="D480" s="137" t="s">
        <v>335</v>
      </c>
      <c r="E480" s="13" t="s">
        <v>556</v>
      </c>
      <c r="F480" s="137" t="s">
        <v>410</v>
      </c>
      <c r="G480" s="137" t="s">
        <v>425</v>
      </c>
      <c r="H480" s="177">
        <f>'Прил. 7'!I360</f>
        <v>0</v>
      </c>
      <c r="I480" s="177">
        <f>'Прил. 7'!J360</f>
        <v>0</v>
      </c>
      <c r="J480" s="177">
        <f>'Прил. 7'!K360</f>
        <v>0</v>
      </c>
    </row>
    <row r="481" spans="2:10" ht="12.75" customHeight="1">
      <c r="B481" s="188" t="s">
        <v>557</v>
      </c>
      <c r="C481" s="137" t="s">
        <v>329</v>
      </c>
      <c r="D481" s="137" t="s">
        <v>335</v>
      </c>
      <c r="E481" s="13" t="s">
        <v>558</v>
      </c>
      <c r="F481" s="137"/>
      <c r="G481" s="137"/>
      <c r="H481" s="177">
        <f>H482</f>
        <v>784.1999999999999</v>
      </c>
      <c r="I481" s="177">
        <f>I482</f>
        <v>0</v>
      </c>
      <c r="J481" s="177">
        <f>J482</f>
        <v>0</v>
      </c>
    </row>
    <row r="482" spans="2:10" ht="12.75" customHeight="1">
      <c r="B482" s="191" t="s">
        <v>407</v>
      </c>
      <c r="C482" s="137" t="s">
        <v>329</v>
      </c>
      <c r="D482" s="137" t="s">
        <v>335</v>
      </c>
      <c r="E482" s="13" t="s">
        <v>558</v>
      </c>
      <c r="F482" s="137" t="s">
        <v>408</v>
      </c>
      <c r="G482" s="137"/>
      <c r="H482" s="177">
        <f>H483</f>
        <v>784.1999999999999</v>
      </c>
      <c r="I482" s="177">
        <f>I483</f>
        <v>0</v>
      </c>
      <c r="J482" s="177">
        <f>J483</f>
        <v>0</v>
      </c>
    </row>
    <row r="483" spans="2:10" ht="12.75" customHeight="1">
      <c r="B483" s="191" t="s">
        <v>409</v>
      </c>
      <c r="C483" s="137" t="s">
        <v>329</v>
      </c>
      <c r="D483" s="137" t="s">
        <v>335</v>
      </c>
      <c r="E483" s="13" t="s">
        <v>558</v>
      </c>
      <c r="F483" s="137" t="s">
        <v>410</v>
      </c>
      <c r="G483" s="137"/>
      <c r="H483" s="177">
        <f>H484+H485+H486</f>
        <v>784.1999999999999</v>
      </c>
      <c r="I483" s="177">
        <f>I484+I485+I486</f>
        <v>0</v>
      </c>
      <c r="J483" s="177">
        <f>J484+J485+J486</f>
        <v>0</v>
      </c>
    </row>
    <row r="484" spans="2:10" ht="12.75" customHeight="1">
      <c r="B484" s="188" t="s">
        <v>391</v>
      </c>
      <c r="C484" s="137" t="s">
        <v>329</v>
      </c>
      <c r="D484" s="137" t="s">
        <v>335</v>
      </c>
      <c r="E484" s="13" t="s">
        <v>558</v>
      </c>
      <c r="F484" s="137" t="s">
        <v>410</v>
      </c>
      <c r="G484" s="137" t="s">
        <v>415</v>
      </c>
      <c r="H484" s="177">
        <f>'Прил. 7'!I364</f>
        <v>7.9</v>
      </c>
      <c r="I484" s="177">
        <f>'Прил. 7'!J364</f>
        <v>0</v>
      </c>
      <c r="J484" s="177">
        <f>'Прил. 7'!K364</f>
        <v>0</v>
      </c>
    </row>
    <row r="485" spans="2:10" ht="12.75" customHeight="1">
      <c r="B485" s="188" t="s">
        <v>392</v>
      </c>
      <c r="C485" s="137" t="s">
        <v>329</v>
      </c>
      <c r="D485" s="137" t="s">
        <v>335</v>
      </c>
      <c r="E485" s="13" t="s">
        <v>558</v>
      </c>
      <c r="F485" s="137" t="s">
        <v>410</v>
      </c>
      <c r="G485" s="137" t="s">
        <v>453</v>
      </c>
      <c r="H485" s="177">
        <f>'Прил. 7'!I365</f>
        <v>9.5</v>
      </c>
      <c r="I485" s="177">
        <f>'Прил. 7'!J365</f>
        <v>0</v>
      </c>
      <c r="J485" s="177">
        <f>'Прил. 7'!K365</f>
        <v>0</v>
      </c>
    </row>
    <row r="486" spans="2:10" ht="12.75" customHeight="1">
      <c r="B486" s="188" t="s">
        <v>393</v>
      </c>
      <c r="C486" s="137" t="s">
        <v>329</v>
      </c>
      <c r="D486" s="137" t="s">
        <v>335</v>
      </c>
      <c r="E486" s="13" t="s">
        <v>558</v>
      </c>
      <c r="F486" s="137" t="s">
        <v>410</v>
      </c>
      <c r="G486" s="137" t="s">
        <v>425</v>
      </c>
      <c r="H486" s="177">
        <f>'Прил. 7'!I366</f>
        <v>766.8</v>
      </c>
      <c r="I486" s="177">
        <f>'Прил. 7'!J366</f>
        <v>0</v>
      </c>
      <c r="J486" s="177">
        <f>'Прил. 7'!K366</f>
        <v>0</v>
      </c>
    </row>
    <row r="487" spans="2:10" ht="28.5">
      <c r="B487" s="205" t="s">
        <v>559</v>
      </c>
      <c r="C487" s="199" t="s">
        <v>329</v>
      </c>
      <c r="D487" s="199" t="s">
        <v>335</v>
      </c>
      <c r="E487" s="271" t="s">
        <v>560</v>
      </c>
      <c r="F487" s="199"/>
      <c r="G487" s="199"/>
      <c r="H487" s="177">
        <f>H488</f>
        <v>398.1</v>
      </c>
      <c r="I487" s="177">
        <f>I488</f>
        <v>0</v>
      </c>
      <c r="J487" s="177">
        <f>J488</f>
        <v>0</v>
      </c>
    </row>
    <row r="488" spans="2:10" ht="12.75" customHeight="1">
      <c r="B488" s="206" t="s">
        <v>407</v>
      </c>
      <c r="C488" s="199" t="s">
        <v>329</v>
      </c>
      <c r="D488" s="199" t="s">
        <v>335</v>
      </c>
      <c r="E488" s="271" t="s">
        <v>560</v>
      </c>
      <c r="F488" s="199" t="s">
        <v>408</v>
      </c>
      <c r="G488" s="199"/>
      <c r="H488" s="177">
        <f>H489</f>
        <v>398.1</v>
      </c>
      <c r="I488" s="177">
        <f>I489</f>
        <v>0</v>
      </c>
      <c r="J488" s="177">
        <f>J489</f>
        <v>0</v>
      </c>
    </row>
    <row r="489" spans="2:10" ht="12.75" customHeight="1">
      <c r="B489" s="206" t="s">
        <v>409</v>
      </c>
      <c r="C489" s="199" t="s">
        <v>329</v>
      </c>
      <c r="D489" s="199" t="s">
        <v>335</v>
      </c>
      <c r="E489" s="271" t="s">
        <v>560</v>
      </c>
      <c r="F489" s="199" t="s">
        <v>410</v>
      </c>
      <c r="G489" s="199"/>
      <c r="H489" s="177">
        <f>H490</f>
        <v>398.1</v>
      </c>
      <c r="I489" s="177">
        <f>I490</f>
        <v>0</v>
      </c>
      <c r="J489" s="177">
        <f>J490</f>
        <v>0</v>
      </c>
    </row>
    <row r="490" spans="2:10" ht="12.75" customHeight="1">
      <c r="B490" s="201" t="s">
        <v>391</v>
      </c>
      <c r="C490" s="199" t="s">
        <v>329</v>
      </c>
      <c r="D490" s="199" t="s">
        <v>335</v>
      </c>
      <c r="E490" s="271" t="s">
        <v>560</v>
      </c>
      <c r="F490" s="199" t="s">
        <v>410</v>
      </c>
      <c r="G490" s="199" t="s">
        <v>415</v>
      </c>
      <c r="H490" s="177">
        <f>'Прил. 7'!I370</f>
        <v>398.1</v>
      </c>
      <c r="I490" s="177"/>
      <c r="J490" s="177"/>
    </row>
    <row r="491" spans="2:12" ht="28.5" customHeight="1">
      <c r="B491" s="272" t="s">
        <v>561</v>
      </c>
      <c r="C491" s="135" t="s">
        <v>329</v>
      </c>
      <c r="D491" s="135" t="s">
        <v>335</v>
      </c>
      <c r="E491" s="14" t="s">
        <v>562</v>
      </c>
      <c r="F491" s="135"/>
      <c r="G491" s="135"/>
      <c r="H491" s="133">
        <f>H503+H496+H492</f>
        <v>1494.7</v>
      </c>
      <c r="I491" s="176">
        <v>0</v>
      </c>
      <c r="J491" s="176">
        <v>0</v>
      </c>
      <c r="L491" s="247"/>
    </row>
    <row r="492" spans="2:10" ht="15.75" customHeight="1" hidden="1">
      <c r="B492" s="216" t="s">
        <v>419</v>
      </c>
      <c r="C492" s="137" t="s">
        <v>329</v>
      </c>
      <c r="D492" s="137" t="s">
        <v>335</v>
      </c>
      <c r="E492" s="13" t="s">
        <v>563</v>
      </c>
      <c r="F492" s="137"/>
      <c r="G492" s="137"/>
      <c r="H492" s="138">
        <f>H493</f>
        <v>0</v>
      </c>
      <c r="I492" s="138">
        <f>I493</f>
        <v>0</v>
      </c>
      <c r="J492" s="138">
        <f>J493</f>
        <v>0</v>
      </c>
    </row>
    <row r="493" spans="2:10" ht="15.75" customHeight="1" hidden="1">
      <c r="B493" s="191" t="s">
        <v>407</v>
      </c>
      <c r="C493" s="137" t="s">
        <v>329</v>
      </c>
      <c r="D493" s="137" t="s">
        <v>335</v>
      </c>
      <c r="E493" s="13" t="s">
        <v>563</v>
      </c>
      <c r="F493" s="137" t="s">
        <v>408</v>
      </c>
      <c r="G493" s="137"/>
      <c r="H493" s="138">
        <f>H494</f>
        <v>0</v>
      </c>
      <c r="I493" s="138">
        <f>I494</f>
        <v>0</v>
      </c>
      <c r="J493" s="138">
        <f>J494</f>
        <v>0</v>
      </c>
    </row>
    <row r="494" spans="2:10" ht="15.75" customHeight="1" hidden="1">
      <c r="B494" s="191" t="s">
        <v>409</v>
      </c>
      <c r="C494" s="137" t="s">
        <v>329</v>
      </c>
      <c r="D494" s="137" t="s">
        <v>335</v>
      </c>
      <c r="E494" s="13" t="s">
        <v>563</v>
      </c>
      <c r="F494" s="137" t="s">
        <v>410</v>
      </c>
      <c r="G494" s="137"/>
      <c r="H494" s="138">
        <f>H495</f>
        <v>0</v>
      </c>
      <c r="I494" s="138">
        <f>I495</f>
        <v>0</v>
      </c>
      <c r="J494" s="138">
        <f>J495</f>
        <v>0</v>
      </c>
    </row>
    <row r="495" spans="2:10" ht="15.75" customHeight="1" hidden="1">
      <c r="B495" s="188" t="s">
        <v>392</v>
      </c>
      <c r="C495" s="137" t="s">
        <v>329</v>
      </c>
      <c r="D495" s="137" t="s">
        <v>335</v>
      </c>
      <c r="E495" s="13" t="s">
        <v>563</v>
      </c>
      <c r="F495" s="137" t="s">
        <v>410</v>
      </c>
      <c r="G495" s="137" t="s">
        <v>453</v>
      </c>
      <c r="H495" s="138">
        <f>'Прил. 7'!I335</f>
        <v>0</v>
      </c>
      <c r="I495" s="138">
        <f>'Прил. 7'!J335</f>
        <v>0</v>
      </c>
      <c r="J495" s="138">
        <f>'Прил. 7'!K335</f>
        <v>0</v>
      </c>
    </row>
    <row r="496" spans="2:10" ht="15.75" customHeight="1">
      <c r="B496" s="216" t="s">
        <v>419</v>
      </c>
      <c r="C496" s="137" t="s">
        <v>329</v>
      </c>
      <c r="D496" s="137" t="s">
        <v>335</v>
      </c>
      <c r="E496" s="13" t="s">
        <v>562</v>
      </c>
      <c r="F496" s="137"/>
      <c r="G496" s="137"/>
      <c r="H496" s="138">
        <f>H497+H500</f>
        <v>1494.7</v>
      </c>
      <c r="I496" s="138">
        <f>I497+I500</f>
        <v>0</v>
      </c>
      <c r="J496" s="138">
        <f>J497+J500</f>
        <v>0</v>
      </c>
    </row>
    <row r="497" spans="2:10" ht="15.75" customHeight="1">
      <c r="B497" s="191" t="s">
        <v>407</v>
      </c>
      <c r="C497" s="137" t="s">
        <v>329</v>
      </c>
      <c r="D497" s="137" t="s">
        <v>335</v>
      </c>
      <c r="E497" s="13" t="s">
        <v>562</v>
      </c>
      <c r="F497" s="137" t="s">
        <v>408</v>
      </c>
      <c r="G497" s="137"/>
      <c r="H497" s="138">
        <f>H498</f>
        <v>1494.7</v>
      </c>
      <c r="I497" s="138">
        <f>I498</f>
        <v>0</v>
      </c>
      <c r="J497" s="138">
        <f>J498</f>
        <v>0</v>
      </c>
    </row>
    <row r="498" spans="2:10" ht="15.75" customHeight="1">
      <c r="B498" s="191" t="s">
        <v>409</v>
      </c>
      <c r="C498" s="137" t="s">
        <v>329</v>
      </c>
      <c r="D498" s="137" t="s">
        <v>335</v>
      </c>
      <c r="E498" s="13" t="s">
        <v>562</v>
      </c>
      <c r="F498" s="137" t="s">
        <v>410</v>
      </c>
      <c r="G498" s="137"/>
      <c r="H498" s="138">
        <f>H499</f>
        <v>1494.7</v>
      </c>
      <c r="I498" s="138">
        <f>I499</f>
        <v>0</v>
      </c>
      <c r="J498" s="138">
        <f>J499</f>
        <v>0</v>
      </c>
    </row>
    <row r="499" spans="2:10" ht="15.75" customHeight="1">
      <c r="B499" s="188" t="s">
        <v>391</v>
      </c>
      <c r="C499" s="137" t="s">
        <v>329</v>
      </c>
      <c r="D499" s="137" t="s">
        <v>335</v>
      </c>
      <c r="E499" s="13" t="s">
        <v>562</v>
      </c>
      <c r="F499" s="137" t="s">
        <v>410</v>
      </c>
      <c r="G499" s="137" t="s">
        <v>415</v>
      </c>
      <c r="H499" s="138">
        <f>'Прил. 7'!I339+'Прил. 7'!I746</f>
        <v>1494.7</v>
      </c>
      <c r="I499" s="138">
        <f>'Прил. 7'!J339+'Прил. 7'!J746</f>
        <v>0</v>
      </c>
      <c r="J499" s="138">
        <f>'Прил. 7'!K339+'Прил. 7'!K746</f>
        <v>0</v>
      </c>
    </row>
    <row r="500" spans="2:10" ht="15.75" customHeight="1" hidden="1">
      <c r="B500" s="191" t="s">
        <v>411</v>
      </c>
      <c r="C500" s="137" t="s">
        <v>329</v>
      </c>
      <c r="D500" s="137" t="s">
        <v>335</v>
      </c>
      <c r="E500" s="13" t="s">
        <v>562</v>
      </c>
      <c r="F500" s="137" t="s">
        <v>412</v>
      </c>
      <c r="G500" s="137"/>
      <c r="H500" s="138">
        <f>H501</f>
        <v>0</v>
      </c>
      <c r="I500" s="138">
        <f>I501</f>
        <v>0</v>
      </c>
      <c r="J500" s="138">
        <f>J501</f>
        <v>0</v>
      </c>
    </row>
    <row r="501" spans="2:10" ht="15.75" customHeight="1" hidden="1">
      <c r="B501" s="226" t="s">
        <v>465</v>
      </c>
      <c r="C501" s="137" t="s">
        <v>329</v>
      </c>
      <c r="D501" s="137" t="s">
        <v>335</v>
      </c>
      <c r="E501" s="13" t="s">
        <v>562</v>
      </c>
      <c r="F501" s="137" t="s">
        <v>466</v>
      </c>
      <c r="G501" s="137"/>
      <c r="H501" s="138">
        <f>H502</f>
        <v>0</v>
      </c>
      <c r="I501" s="138">
        <f>I502</f>
        <v>0</v>
      </c>
      <c r="J501" s="138">
        <f>J502</f>
        <v>0</v>
      </c>
    </row>
    <row r="502" spans="2:10" ht="15.75" customHeight="1" hidden="1">
      <c r="B502" s="188" t="s">
        <v>391</v>
      </c>
      <c r="C502" s="137" t="s">
        <v>329</v>
      </c>
      <c r="D502" s="137" t="s">
        <v>335</v>
      </c>
      <c r="E502" s="13" t="s">
        <v>562</v>
      </c>
      <c r="F502" s="137" t="s">
        <v>466</v>
      </c>
      <c r="G502" s="137" t="s">
        <v>415</v>
      </c>
      <c r="H502" s="138">
        <f>'Прил. 7'!I342</f>
        <v>0</v>
      </c>
      <c r="I502" s="138">
        <f>'Прил. 7'!J342</f>
        <v>0</v>
      </c>
      <c r="J502" s="138">
        <f>'Прил. 7'!K342</f>
        <v>0</v>
      </c>
    </row>
    <row r="503" spans="2:10" ht="12.75" customHeight="1" hidden="1">
      <c r="B503" s="216" t="s">
        <v>419</v>
      </c>
      <c r="C503" s="137" t="s">
        <v>329</v>
      </c>
      <c r="D503" s="137" t="s">
        <v>335</v>
      </c>
      <c r="E503" s="13" t="s">
        <v>564</v>
      </c>
      <c r="F503" s="137"/>
      <c r="G503" s="137"/>
      <c r="H503" s="138">
        <f>H504</f>
        <v>0</v>
      </c>
      <c r="I503" s="177">
        <v>0</v>
      </c>
      <c r="J503" s="177">
        <v>0</v>
      </c>
    </row>
    <row r="504" spans="2:10" ht="12.75" customHeight="1" hidden="1">
      <c r="B504" s="191" t="s">
        <v>407</v>
      </c>
      <c r="C504" s="137" t="s">
        <v>329</v>
      </c>
      <c r="D504" s="137" t="s">
        <v>335</v>
      </c>
      <c r="E504" s="13" t="s">
        <v>564</v>
      </c>
      <c r="F504" s="137" t="s">
        <v>408</v>
      </c>
      <c r="G504" s="137"/>
      <c r="H504" s="138">
        <f>H505</f>
        <v>0</v>
      </c>
      <c r="I504" s="177">
        <v>0</v>
      </c>
      <c r="J504" s="177">
        <v>0</v>
      </c>
    </row>
    <row r="505" spans="2:10" ht="12.75" customHeight="1" hidden="1">
      <c r="B505" s="191" t="s">
        <v>409</v>
      </c>
      <c r="C505" s="137" t="s">
        <v>329</v>
      </c>
      <c r="D505" s="137" t="s">
        <v>335</v>
      </c>
      <c r="E505" s="13" t="s">
        <v>564</v>
      </c>
      <c r="F505" s="137" t="s">
        <v>410</v>
      </c>
      <c r="G505" s="137"/>
      <c r="H505" s="138">
        <f>H506+H507</f>
        <v>0</v>
      </c>
      <c r="I505" s="177">
        <v>0</v>
      </c>
      <c r="J505" s="177">
        <v>0</v>
      </c>
    </row>
    <row r="506" spans="2:10" ht="12.75" customHeight="1" hidden="1">
      <c r="B506" s="188" t="s">
        <v>391</v>
      </c>
      <c r="C506" s="137" t="s">
        <v>329</v>
      </c>
      <c r="D506" s="137" t="s">
        <v>335</v>
      </c>
      <c r="E506" s="13" t="s">
        <v>564</v>
      </c>
      <c r="F506" s="137" t="s">
        <v>410</v>
      </c>
      <c r="G506" s="137" t="s">
        <v>415</v>
      </c>
      <c r="H506" s="138">
        <f>'Прил. 7'!I346</f>
        <v>0</v>
      </c>
      <c r="I506" s="138">
        <f>'Прил. 7'!J346</f>
        <v>0</v>
      </c>
      <c r="J506" s="138">
        <f>'Прил. 7'!K346</f>
        <v>0</v>
      </c>
    </row>
    <row r="507" spans="2:10" ht="12.75" customHeight="1" hidden="1">
      <c r="B507" s="188" t="s">
        <v>392</v>
      </c>
      <c r="C507" s="137" t="s">
        <v>329</v>
      </c>
      <c r="D507" s="137" t="s">
        <v>335</v>
      </c>
      <c r="E507" s="13" t="s">
        <v>564</v>
      </c>
      <c r="F507" s="137" t="s">
        <v>410</v>
      </c>
      <c r="G507" s="137" t="s">
        <v>453</v>
      </c>
      <c r="H507" s="138">
        <f>'Прил. 7'!I347</f>
        <v>0</v>
      </c>
      <c r="I507" s="138">
        <f>'Прил. 7'!J347</f>
        <v>0</v>
      </c>
      <c r="J507" s="138">
        <f>'Прил. 7'!K347</f>
        <v>0</v>
      </c>
    </row>
    <row r="508" spans="2:12" ht="15" hidden="1">
      <c r="B508" s="178" t="str">
        <f>'Прил. 7'!B724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8" s="56" t="s">
        <v>329</v>
      </c>
      <c r="D508" s="56" t="s">
        <v>335</v>
      </c>
      <c r="E508" s="273" t="s">
        <v>565</v>
      </c>
      <c r="F508" s="262"/>
      <c r="G508" s="262"/>
      <c r="H508" s="274">
        <f>H509</f>
        <v>0</v>
      </c>
      <c r="I508" s="274">
        <f>I509</f>
        <v>0</v>
      </c>
      <c r="J508" s="274">
        <f>J509</f>
        <v>0</v>
      </c>
      <c r="L508" s="275"/>
    </row>
    <row r="509" spans="2:10" ht="28.5" hidden="1">
      <c r="B509" s="188" t="s">
        <v>566</v>
      </c>
      <c r="C509" s="137" t="s">
        <v>329</v>
      </c>
      <c r="D509" s="137" t="s">
        <v>335</v>
      </c>
      <c r="E509" s="273" t="s">
        <v>565</v>
      </c>
      <c r="F509" s="137"/>
      <c r="G509" s="137"/>
      <c r="H509" s="138">
        <f>H510</f>
        <v>0</v>
      </c>
      <c r="I509" s="138">
        <f>I510</f>
        <v>0</v>
      </c>
      <c r="J509" s="138">
        <f>J510</f>
        <v>0</v>
      </c>
    </row>
    <row r="510" spans="2:10" ht="15.75" customHeight="1" hidden="1">
      <c r="B510" s="188" t="s">
        <v>407</v>
      </c>
      <c r="C510" s="137" t="s">
        <v>329</v>
      </c>
      <c r="D510" s="137" t="s">
        <v>335</v>
      </c>
      <c r="E510" s="273" t="s">
        <v>565</v>
      </c>
      <c r="F510" s="137" t="s">
        <v>408</v>
      </c>
      <c r="G510" s="137"/>
      <c r="H510" s="138">
        <f>H511</f>
        <v>0</v>
      </c>
      <c r="I510" s="138">
        <f>I511</f>
        <v>0</v>
      </c>
      <c r="J510" s="138">
        <f>J511</f>
        <v>0</v>
      </c>
    </row>
    <row r="511" spans="2:10" ht="12.75" customHeight="1" hidden="1">
      <c r="B511" s="188" t="s">
        <v>409</v>
      </c>
      <c r="C511" s="137" t="s">
        <v>329</v>
      </c>
      <c r="D511" s="137" t="s">
        <v>335</v>
      </c>
      <c r="E511" s="273" t="s">
        <v>565</v>
      </c>
      <c r="F511" s="137" t="s">
        <v>410</v>
      </c>
      <c r="G511" s="137"/>
      <c r="H511" s="138">
        <f>H512</f>
        <v>0</v>
      </c>
      <c r="I511" s="138">
        <f>I512</f>
        <v>0</v>
      </c>
      <c r="J511" s="138">
        <f>J512</f>
        <v>0</v>
      </c>
    </row>
    <row r="512" spans="2:10" ht="12.75" customHeight="1" hidden="1">
      <c r="B512" s="188" t="s">
        <v>391</v>
      </c>
      <c r="C512" s="137" t="s">
        <v>329</v>
      </c>
      <c r="D512" s="137" t="s">
        <v>335</v>
      </c>
      <c r="E512" s="273" t="s">
        <v>565</v>
      </c>
      <c r="F512" s="137" t="s">
        <v>567</v>
      </c>
      <c r="G512" s="137" t="s">
        <v>415</v>
      </c>
      <c r="H512" s="138">
        <f>'Прил. 7'!I728</f>
        <v>0</v>
      </c>
      <c r="I512" s="138">
        <f>'Прил. 7'!J728</f>
        <v>0</v>
      </c>
      <c r="J512" s="138">
        <f>'Прил. 7'!K728</f>
        <v>0</v>
      </c>
    </row>
    <row r="513" spans="2:10" ht="12.75" customHeight="1">
      <c r="B513" s="248" t="s">
        <v>395</v>
      </c>
      <c r="C513" s="137" t="s">
        <v>329</v>
      </c>
      <c r="D513" s="137" t="s">
        <v>335</v>
      </c>
      <c r="E513" s="13" t="s">
        <v>396</v>
      </c>
      <c r="F513" s="137"/>
      <c r="G513" s="137"/>
      <c r="H513" s="138">
        <f>H518+H514</f>
        <v>9195.5</v>
      </c>
      <c r="I513" s="138">
        <f>I518+I514</f>
        <v>0</v>
      </c>
      <c r="J513" s="138">
        <f>J518+J514</f>
        <v>0</v>
      </c>
    </row>
    <row r="514" spans="2:10" ht="28.5" customHeight="1" hidden="1">
      <c r="B514" s="248" t="s">
        <v>462</v>
      </c>
      <c r="C514" s="137" t="s">
        <v>329</v>
      </c>
      <c r="D514" s="137" t="s">
        <v>335</v>
      </c>
      <c r="E514" s="13" t="s">
        <v>463</v>
      </c>
      <c r="F514" s="137"/>
      <c r="G514" s="137"/>
      <c r="H514" s="138">
        <f>H515</f>
        <v>0</v>
      </c>
      <c r="I514" s="177">
        <v>0</v>
      </c>
      <c r="J514" s="177">
        <v>0</v>
      </c>
    </row>
    <row r="515" spans="2:10" ht="12.75" customHeight="1" hidden="1">
      <c r="B515" s="191" t="s">
        <v>407</v>
      </c>
      <c r="C515" s="137" t="s">
        <v>329</v>
      </c>
      <c r="D515" s="137" t="s">
        <v>335</v>
      </c>
      <c r="E515" s="13" t="s">
        <v>463</v>
      </c>
      <c r="F515" s="137" t="s">
        <v>408</v>
      </c>
      <c r="G515" s="137"/>
      <c r="H515" s="138">
        <f>H516</f>
        <v>0</v>
      </c>
      <c r="I515" s="177">
        <v>0</v>
      </c>
      <c r="J515" s="177">
        <v>0</v>
      </c>
    </row>
    <row r="516" spans="2:10" ht="12.75" customHeight="1" hidden="1">
      <c r="B516" s="191" t="s">
        <v>409</v>
      </c>
      <c r="C516" s="137" t="s">
        <v>329</v>
      </c>
      <c r="D516" s="137" t="s">
        <v>335</v>
      </c>
      <c r="E516" s="13" t="s">
        <v>463</v>
      </c>
      <c r="F516" s="137" t="s">
        <v>410</v>
      </c>
      <c r="G516" s="137"/>
      <c r="H516" s="138">
        <f>H517</f>
        <v>0</v>
      </c>
      <c r="I516" s="177">
        <v>0</v>
      </c>
      <c r="J516" s="177">
        <v>0</v>
      </c>
    </row>
    <row r="517" spans="2:10" ht="12.75" customHeight="1" hidden="1">
      <c r="B517" s="188" t="s">
        <v>391</v>
      </c>
      <c r="C517" s="137" t="s">
        <v>329</v>
      </c>
      <c r="D517" s="137" t="s">
        <v>335</v>
      </c>
      <c r="E517" s="13" t="s">
        <v>463</v>
      </c>
      <c r="F517" s="137" t="s">
        <v>410</v>
      </c>
      <c r="G517" s="137" t="s">
        <v>415</v>
      </c>
      <c r="H517" s="138">
        <f>'Прил. 7'!I733</f>
        <v>0</v>
      </c>
      <c r="I517" s="138">
        <f>'Прил. 7'!J733</f>
        <v>0</v>
      </c>
      <c r="J517" s="138">
        <f>'Прил. 7'!K733</f>
        <v>0</v>
      </c>
    </row>
    <row r="518" spans="2:10" ht="15.75" customHeight="1">
      <c r="B518" s="248" t="s">
        <v>334</v>
      </c>
      <c r="C518" s="137" t="s">
        <v>329</v>
      </c>
      <c r="D518" s="137" t="s">
        <v>335</v>
      </c>
      <c r="E518" s="13" t="s">
        <v>568</v>
      </c>
      <c r="F518" s="137"/>
      <c r="G518" s="137"/>
      <c r="H518" s="138">
        <f>H519</f>
        <v>9195.5</v>
      </c>
      <c r="I518" s="138">
        <f>I519</f>
        <v>0</v>
      </c>
      <c r="J518" s="138">
        <f>J519</f>
        <v>0</v>
      </c>
    </row>
    <row r="519" spans="2:10" ht="12.75" customHeight="1">
      <c r="B519" s="191" t="s">
        <v>407</v>
      </c>
      <c r="C519" s="137" t="s">
        <v>329</v>
      </c>
      <c r="D519" s="137" t="s">
        <v>335</v>
      </c>
      <c r="E519" s="13" t="s">
        <v>568</v>
      </c>
      <c r="F519" s="137" t="s">
        <v>408</v>
      </c>
      <c r="G519" s="137"/>
      <c r="H519" s="138">
        <f>H520</f>
        <v>9195.5</v>
      </c>
      <c r="I519" s="138">
        <f>I520</f>
        <v>0</v>
      </c>
      <c r="J519" s="138">
        <f>J520</f>
        <v>0</v>
      </c>
    </row>
    <row r="520" spans="2:10" ht="12.75" customHeight="1">
      <c r="B520" s="191" t="s">
        <v>409</v>
      </c>
      <c r="C520" s="137" t="s">
        <v>329</v>
      </c>
      <c r="D520" s="137" t="s">
        <v>335</v>
      </c>
      <c r="E520" s="13" t="s">
        <v>568</v>
      </c>
      <c r="F520" s="137" t="s">
        <v>410</v>
      </c>
      <c r="G520" s="137"/>
      <c r="H520" s="138">
        <f>H521</f>
        <v>9195.5</v>
      </c>
      <c r="I520" s="138">
        <f>I521</f>
        <v>0</v>
      </c>
      <c r="J520" s="138">
        <f>J521</f>
        <v>0</v>
      </c>
    </row>
    <row r="521" spans="2:10" ht="12.75" customHeight="1">
      <c r="B521" s="188" t="s">
        <v>391</v>
      </c>
      <c r="C521" s="137" t="s">
        <v>329</v>
      </c>
      <c r="D521" s="137" t="s">
        <v>335</v>
      </c>
      <c r="E521" s="13" t="s">
        <v>568</v>
      </c>
      <c r="F521" s="137" t="s">
        <v>410</v>
      </c>
      <c r="G521" s="137" t="s">
        <v>415</v>
      </c>
      <c r="H521" s="138">
        <f>'Прил. 7'!I352+'Прил. 7'!I737</f>
        <v>9195.5</v>
      </c>
      <c r="I521" s="138">
        <f>'Прил. 7'!J352+'Прил. 7'!J737</f>
        <v>0</v>
      </c>
      <c r="J521" s="138">
        <f>'Прил. 7'!K352+'Прил. 7'!K737</f>
        <v>0</v>
      </c>
    </row>
    <row r="522" spans="2:10" ht="12.75" customHeight="1" hidden="1">
      <c r="B522" s="190" t="s">
        <v>395</v>
      </c>
      <c r="C522" s="137" t="s">
        <v>329</v>
      </c>
      <c r="D522" s="137" t="s">
        <v>335</v>
      </c>
      <c r="E522" s="214" t="s">
        <v>396</v>
      </c>
      <c r="F522" s="137"/>
      <c r="G522" s="137"/>
      <c r="H522" s="177">
        <f>H523</f>
        <v>0</v>
      </c>
      <c r="I522" s="177">
        <f>I523</f>
        <v>0</v>
      </c>
      <c r="J522" s="177">
        <f>J523</f>
        <v>0</v>
      </c>
    </row>
    <row r="523" spans="2:10" ht="27.75" customHeight="1" hidden="1">
      <c r="B523" s="190" t="s">
        <v>462</v>
      </c>
      <c r="C523" s="137" t="s">
        <v>329</v>
      </c>
      <c r="D523" s="137" t="s">
        <v>335</v>
      </c>
      <c r="E523" s="214" t="s">
        <v>463</v>
      </c>
      <c r="F523" s="137"/>
      <c r="G523" s="137"/>
      <c r="H523" s="177">
        <f>H524</f>
        <v>0</v>
      </c>
      <c r="I523" s="177">
        <f>I524</f>
        <v>0</v>
      </c>
      <c r="J523" s="177">
        <f>J524</f>
        <v>0</v>
      </c>
    </row>
    <row r="524" spans="2:10" ht="14.25" customHeight="1" hidden="1">
      <c r="B524" s="191" t="s">
        <v>407</v>
      </c>
      <c r="C524" s="137" t="s">
        <v>329</v>
      </c>
      <c r="D524" s="137" t="s">
        <v>335</v>
      </c>
      <c r="E524" s="214" t="s">
        <v>463</v>
      </c>
      <c r="F524" s="137" t="s">
        <v>408</v>
      </c>
      <c r="G524" s="137"/>
      <c r="H524" s="177">
        <f>H525</f>
        <v>0</v>
      </c>
      <c r="I524" s="177">
        <f>I525</f>
        <v>0</v>
      </c>
      <c r="J524" s="177">
        <f>J525</f>
        <v>0</v>
      </c>
    </row>
    <row r="525" spans="2:10" ht="14.25" customHeight="1" hidden="1">
      <c r="B525" s="191" t="s">
        <v>409</v>
      </c>
      <c r="C525" s="137" t="s">
        <v>329</v>
      </c>
      <c r="D525" s="137" t="s">
        <v>335</v>
      </c>
      <c r="E525" s="214" t="s">
        <v>463</v>
      </c>
      <c r="F525" s="137" t="s">
        <v>410</v>
      </c>
      <c r="G525" s="137"/>
      <c r="H525" s="177">
        <f>H526</f>
        <v>0</v>
      </c>
      <c r="I525" s="177">
        <f>I526</f>
        <v>0</v>
      </c>
      <c r="J525" s="177">
        <f>J526</f>
        <v>0</v>
      </c>
    </row>
    <row r="526" spans="2:10" ht="14.25" customHeight="1" hidden="1">
      <c r="B526" s="188" t="s">
        <v>391</v>
      </c>
      <c r="C526" s="137" t="s">
        <v>329</v>
      </c>
      <c r="D526" s="137" t="s">
        <v>335</v>
      </c>
      <c r="E526" s="214" t="s">
        <v>463</v>
      </c>
      <c r="F526" s="137" t="s">
        <v>410</v>
      </c>
      <c r="G526" s="137" t="s">
        <v>415</v>
      </c>
      <c r="H526" s="177"/>
      <c r="I526" s="177"/>
      <c r="J526" s="177"/>
    </row>
    <row r="527" spans="2:10" ht="16.5" customHeight="1">
      <c r="B527" s="276" t="s">
        <v>569</v>
      </c>
      <c r="C527" s="137" t="s">
        <v>329</v>
      </c>
      <c r="D527" s="137" t="s">
        <v>335</v>
      </c>
      <c r="E527" s="186" t="s">
        <v>570</v>
      </c>
      <c r="F527" s="137"/>
      <c r="G527" s="137"/>
      <c r="H527" s="177">
        <f>H531+H528</f>
        <v>50</v>
      </c>
      <c r="I527" s="177">
        <f>I531</f>
        <v>0</v>
      </c>
      <c r="J527" s="177">
        <f>J531</f>
        <v>0</v>
      </c>
    </row>
    <row r="528" spans="2:10" ht="14.25" hidden="1">
      <c r="B528" s="209" t="s">
        <v>407</v>
      </c>
      <c r="C528" s="137" t="s">
        <v>329</v>
      </c>
      <c r="D528" s="137" t="s">
        <v>335</v>
      </c>
      <c r="E528" s="186" t="s">
        <v>570</v>
      </c>
      <c r="F528" s="137" t="s">
        <v>408</v>
      </c>
      <c r="G528" s="137"/>
      <c r="H528" s="177">
        <f>H529</f>
        <v>0</v>
      </c>
      <c r="I528" s="177">
        <f>I529</f>
        <v>0</v>
      </c>
      <c r="J528" s="177">
        <f>J529</f>
        <v>0</v>
      </c>
    </row>
    <row r="529" spans="2:10" ht="14.25" hidden="1">
      <c r="B529" s="209" t="s">
        <v>409</v>
      </c>
      <c r="C529" s="137" t="s">
        <v>329</v>
      </c>
      <c r="D529" s="137" t="s">
        <v>335</v>
      </c>
      <c r="E529" s="186" t="s">
        <v>570</v>
      </c>
      <c r="F529" s="137" t="s">
        <v>410</v>
      </c>
      <c r="G529" s="137"/>
      <c r="H529" s="177">
        <f>H530</f>
        <v>0</v>
      </c>
      <c r="I529" s="177">
        <f>I530</f>
        <v>0</v>
      </c>
      <c r="J529" s="177">
        <f>J530</f>
        <v>0</v>
      </c>
    </row>
    <row r="530" spans="2:10" ht="14.25" hidden="1">
      <c r="B530" s="212" t="s">
        <v>391</v>
      </c>
      <c r="C530" s="137" t="s">
        <v>329</v>
      </c>
      <c r="D530" s="137" t="s">
        <v>335</v>
      </c>
      <c r="E530" s="186" t="s">
        <v>570</v>
      </c>
      <c r="F530" s="137" t="s">
        <v>410</v>
      </c>
      <c r="G530" s="137" t="s">
        <v>415</v>
      </c>
      <c r="H530" s="177">
        <f>'Прил. 7'!I741</f>
        <v>0</v>
      </c>
      <c r="I530" s="177"/>
      <c r="J530" s="177"/>
    </row>
    <row r="531" spans="2:10" ht="14.25" customHeight="1">
      <c r="B531" s="277" t="s">
        <v>571</v>
      </c>
      <c r="C531" s="137" t="s">
        <v>329</v>
      </c>
      <c r="D531" s="137" t="s">
        <v>335</v>
      </c>
      <c r="E531" s="186" t="s">
        <v>570</v>
      </c>
      <c r="F531" s="137" t="s">
        <v>480</v>
      </c>
      <c r="G531" s="137"/>
      <c r="H531" s="177">
        <f>H532</f>
        <v>50</v>
      </c>
      <c r="I531" s="177">
        <f>I532</f>
        <v>0</v>
      </c>
      <c r="J531" s="177">
        <f>J532</f>
        <v>0</v>
      </c>
    </row>
    <row r="532" spans="2:10" ht="14.25" customHeight="1">
      <c r="B532" s="277" t="s">
        <v>572</v>
      </c>
      <c r="C532" s="137" t="s">
        <v>329</v>
      </c>
      <c r="D532" s="137" t="s">
        <v>335</v>
      </c>
      <c r="E532" s="186" t="s">
        <v>570</v>
      </c>
      <c r="F532" s="137" t="s">
        <v>499</v>
      </c>
      <c r="G532" s="137"/>
      <c r="H532" s="177">
        <f>H533</f>
        <v>50</v>
      </c>
      <c r="I532" s="177">
        <f>I533</f>
        <v>0</v>
      </c>
      <c r="J532" s="177">
        <f>J533</f>
        <v>0</v>
      </c>
    </row>
    <row r="533" spans="2:10" ht="14.25" customHeight="1">
      <c r="B533" s="188" t="s">
        <v>391</v>
      </c>
      <c r="C533" s="137" t="s">
        <v>329</v>
      </c>
      <c r="D533" s="137" t="s">
        <v>335</v>
      </c>
      <c r="E533" s="186" t="s">
        <v>570</v>
      </c>
      <c r="F533" s="137" t="s">
        <v>499</v>
      </c>
      <c r="G533" s="137" t="s">
        <v>415</v>
      </c>
      <c r="H533" s="177">
        <f>'Прил. 7'!I570</f>
        <v>50</v>
      </c>
      <c r="I533" s="177">
        <f>'Прил. 7'!J570</f>
        <v>0</v>
      </c>
      <c r="J533" s="177">
        <f>'Прил. 7'!K570</f>
        <v>0</v>
      </c>
    </row>
    <row r="534" spans="2:10" ht="14.25" customHeight="1" hidden="1">
      <c r="B534" s="248" t="s">
        <v>395</v>
      </c>
      <c r="C534" s="137" t="s">
        <v>329</v>
      </c>
      <c r="D534" s="137" t="s">
        <v>335</v>
      </c>
      <c r="E534" s="13" t="s">
        <v>396</v>
      </c>
      <c r="F534" s="137"/>
      <c r="G534" s="137"/>
      <c r="H534" s="177">
        <f>H535</f>
        <v>0</v>
      </c>
      <c r="I534" s="177">
        <f>I535</f>
        <v>0</v>
      </c>
      <c r="J534" s="177">
        <f>J535</f>
        <v>0</v>
      </c>
    </row>
    <row r="535" spans="2:10" ht="28.5" customHeight="1" hidden="1">
      <c r="B535" s="278" t="s">
        <v>573</v>
      </c>
      <c r="C535" s="137" t="s">
        <v>329</v>
      </c>
      <c r="D535" s="137" t="s">
        <v>335</v>
      </c>
      <c r="E535" s="13" t="s">
        <v>565</v>
      </c>
      <c r="F535" s="137"/>
      <c r="G535" s="137"/>
      <c r="H535" s="177">
        <f>H536</f>
        <v>0</v>
      </c>
      <c r="I535" s="177">
        <f>I536</f>
        <v>0</v>
      </c>
      <c r="J535" s="177">
        <f>J536</f>
        <v>0</v>
      </c>
    </row>
    <row r="536" spans="2:10" ht="14.25" customHeight="1" hidden="1">
      <c r="B536" s="181" t="s">
        <v>479</v>
      </c>
      <c r="C536" s="137" t="s">
        <v>329</v>
      </c>
      <c r="D536" s="137" t="s">
        <v>335</v>
      </c>
      <c r="E536" s="13" t="s">
        <v>565</v>
      </c>
      <c r="F536" s="137" t="s">
        <v>480</v>
      </c>
      <c r="G536" s="137"/>
      <c r="H536" s="177">
        <f>H537</f>
        <v>0</v>
      </c>
      <c r="I536" s="177">
        <f>I537</f>
        <v>0</v>
      </c>
      <c r="J536" s="177">
        <f>J537</f>
        <v>0</v>
      </c>
    </row>
    <row r="537" spans="2:10" ht="14.25" customHeight="1" hidden="1">
      <c r="B537" s="188" t="s">
        <v>279</v>
      </c>
      <c r="C537" s="137" t="s">
        <v>329</v>
      </c>
      <c r="D537" s="137" t="s">
        <v>335</v>
      </c>
      <c r="E537" s="13" t="s">
        <v>565</v>
      </c>
      <c r="F537" s="137" t="s">
        <v>499</v>
      </c>
      <c r="G537" s="137"/>
      <c r="H537" s="177">
        <f>H538</f>
        <v>0</v>
      </c>
      <c r="I537" s="177">
        <f>I538</f>
        <v>0</v>
      </c>
      <c r="J537" s="177">
        <f>J538</f>
        <v>0</v>
      </c>
    </row>
    <row r="538" spans="2:10" ht="14.25" customHeight="1" hidden="1">
      <c r="B538" s="188" t="s">
        <v>391</v>
      </c>
      <c r="C538" s="137" t="s">
        <v>329</v>
      </c>
      <c r="D538" s="137" t="s">
        <v>335</v>
      </c>
      <c r="E538" s="13" t="s">
        <v>565</v>
      </c>
      <c r="F538" s="137" t="s">
        <v>499</v>
      </c>
      <c r="G538" s="137" t="s">
        <v>415</v>
      </c>
      <c r="H538" s="177">
        <f>'Прил. 7'!I574</f>
        <v>0</v>
      </c>
      <c r="I538" s="177">
        <f>'Прил. 7'!J574</f>
        <v>0</v>
      </c>
      <c r="J538" s="177">
        <f>'Прил. 7'!K574</f>
        <v>0</v>
      </c>
    </row>
    <row r="539" spans="2:10" ht="14.25" customHeight="1">
      <c r="B539" s="255" t="s">
        <v>336</v>
      </c>
      <c r="C539" s="180" t="s">
        <v>329</v>
      </c>
      <c r="D539" s="180" t="s">
        <v>337</v>
      </c>
      <c r="E539" s="214"/>
      <c r="F539" s="137"/>
      <c r="G539" s="137"/>
      <c r="H539" s="177">
        <f>H540+H551</f>
        <v>3128.2</v>
      </c>
      <c r="I539" s="177">
        <f>I540</f>
        <v>2313.4</v>
      </c>
      <c r="J539" s="177">
        <f>J540</f>
        <v>2513.4</v>
      </c>
    </row>
    <row r="540" spans="2:10" ht="14.25" customHeight="1">
      <c r="B540" s="188" t="s">
        <v>395</v>
      </c>
      <c r="C540" s="137" t="s">
        <v>329</v>
      </c>
      <c r="D540" s="137" t="s">
        <v>337</v>
      </c>
      <c r="E540" s="42" t="s">
        <v>422</v>
      </c>
      <c r="F540" s="137"/>
      <c r="G540" s="137"/>
      <c r="H540" s="177">
        <f>H541</f>
        <v>3128.2</v>
      </c>
      <c r="I540" s="177">
        <f>I541</f>
        <v>2313.4</v>
      </c>
      <c r="J540" s="177">
        <f>J541</f>
        <v>2513.4</v>
      </c>
    </row>
    <row r="541" spans="2:10" ht="14.25" customHeight="1">
      <c r="B541" s="193" t="s">
        <v>421</v>
      </c>
      <c r="C541" s="137" t="s">
        <v>329</v>
      </c>
      <c r="D541" s="137" t="s">
        <v>337</v>
      </c>
      <c r="E541" s="42" t="s">
        <v>422</v>
      </c>
      <c r="F541" s="137"/>
      <c r="G541" s="137"/>
      <c r="H541" s="177">
        <f>H544+H547+H550</f>
        <v>3128.2</v>
      </c>
      <c r="I541" s="177">
        <f>I544+I547+I550</f>
        <v>2313.4</v>
      </c>
      <c r="J541" s="177">
        <f>J544+J547+J550</f>
        <v>2513.4</v>
      </c>
    </row>
    <row r="542" spans="2:10" ht="40.5" customHeight="1">
      <c r="B542" s="181" t="s">
        <v>399</v>
      </c>
      <c r="C542" s="137" t="s">
        <v>329</v>
      </c>
      <c r="D542" s="137" t="s">
        <v>337</v>
      </c>
      <c r="E542" s="42" t="s">
        <v>422</v>
      </c>
      <c r="F542" s="137" t="s">
        <v>400</v>
      </c>
      <c r="G542" s="137"/>
      <c r="H542" s="177">
        <f>H543</f>
        <v>2864.6</v>
      </c>
      <c r="I542" s="177">
        <f>I543</f>
        <v>2213.4</v>
      </c>
      <c r="J542" s="177">
        <f>J543</f>
        <v>2413.4</v>
      </c>
    </row>
    <row r="543" spans="2:10" ht="14.25" customHeight="1">
      <c r="B543" s="188" t="s">
        <v>401</v>
      </c>
      <c r="C543" s="137" t="s">
        <v>329</v>
      </c>
      <c r="D543" s="137" t="s">
        <v>337</v>
      </c>
      <c r="E543" s="42" t="s">
        <v>422</v>
      </c>
      <c r="F543" s="137" t="s">
        <v>402</v>
      </c>
      <c r="G543" s="137"/>
      <c r="H543" s="177">
        <f>H544</f>
        <v>2864.6</v>
      </c>
      <c r="I543" s="177">
        <f>I544</f>
        <v>2213.4</v>
      </c>
      <c r="J543" s="177">
        <f>J544</f>
        <v>2413.4</v>
      </c>
    </row>
    <row r="544" spans="2:10" ht="14.25" customHeight="1">
      <c r="B544" s="188" t="s">
        <v>391</v>
      </c>
      <c r="C544" s="137" t="s">
        <v>329</v>
      </c>
      <c r="D544" s="137" t="s">
        <v>337</v>
      </c>
      <c r="E544" s="42" t="s">
        <v>422</v>
      </c>
      <c r="F544" s="137" t="s">
        <v>402</v>
      </c>
      <c r="G544" s="137">
        <v>2</v>
      </c>
      <c r="H544" s="177">
        <f>'Прил. 7'!I752</f>
        <v>2864.6</v>
      </c>
      <c r="I544" s="177">
        <f>'Прил. 7'!J752</f>
        <v>2213.4</v>
      </c>
      <c r="J544" s="177">
        <f>'Прил. 7'!K752</f>
        <v>2413.4</v>
      </c>
    </row>
    <row r="545" spans="2:10" ht="14.25" customHeight="1">
      <c r="B545" s="191" t="s">
        <v>407</v>
      </c>
      <c r="C545" s="137" t="s">
        <v>329</v>
      </c>
      <c r="D545" s="137" t="s">
        <v>337</v>
      </c>
      <c r="E545" s="42" t="s">
        <v>422</v>
      </c>
      <c r="F545" s="137" t="s">
        <v>408</v>
      </c>
      <c r="G545" s="137"/>
      <c r="H545" s="177">
        <f>H546</f>
        <v>253.6</v>
      </c>
      <c r="I545" s="177">
        <f>I546</f>
        <v>100</v>
      </c>
      <c r="J545" s="177">
        <f>J546</f>
        <v>100</v>
      </c>
    </row>
    <row r="546" spans="2:10" ht="14.25" customHeight="1">
      <c r="B546" s="191" t="s">
        <v>409</v>
      </c>
      <c r="C546" s="137" t="s">
        <v>329</v>
      </c>
      <c r="D546" s="137" t="s">
        <v>337</v>
      </c>
      <c r="E546" s="42" t="s">
        <v>422</v>
      </c>
      <c r="F546" s="137" t="s">
        <v>410</v>
      </c>
      <c r="G546" s="137"/>
      <c r="H546" s="177">
        <f>H547</f>
        <v>253.6</v>
      </c>
      <c r="I546" s="177">
        <f>I547</f>
        <v>100</v>
      </c>
      <c r="J546" s="177">
        <f>J547</f>
        <v>100</v>
      </c>
    </row>
    <row r="547" spans="2:10" ht="14.25" customHeight="1">
      <c r="B547" s="188" t="s">
        <v>391</v>
      </c>
      <c r="C547" s="137" t="s">
        <v>329</v>
      </c>
      <c r="D547" s="137" t="s">
        <v>337</v>
      </c>
      <c r="E547" s="42" t="s">
        <v>422</v>
      </c>
      <c r="F547" s="137" t="s">
        <v>410</v>
      </c>
      <c r="G547" s="137">
        <v>2</v>
      </c>
      <c r="H547" s="177">
        <f>'Прил. 7'!I755</f>
        <v>253.6</v>
      </c>
      <c r="I547" s="177">
        <f>'Прил. 7'!J755</f>
        <v>100</v>
      </c>
      <c r="J547" s="177">
        <f>'Прил. 7'!K755</f>
        <v>100</v>
      </c>
    </row>
    <row r="548" spans="2:10" ht="14.25" customHeight="1">
      <c r="B548" s="192" t="s">
        <v>411</v>
      </c>
      <c r="C548" s="137" t="s">
        <v>329</v>
      </c>
      <c r="D548" s="137" t="s">
        <v>337</v>
      </c>
      <c r="E548" s="42" t="s">
        <v>422</v>
      </c>
      <c r="F548" s="130">
        <v>800</v>
      </c>
      <c r="G548" s="194"/>
      <c r="H548" s="177">
        <f>H549</f>
        <v>10</v>
      </c>
      <c r="I548" s="177">
        <f>I549</f>
        <v>0</v>
      </c>
      <c r="J548" s="177">
        <f>J549</f>
        <v>0</v>
      </c>
    </row>
    <row r="549" spans="2:10" ht="14.25" customHeight="1">
      <c r="B549" s="192" t="s">
        <v>413</v>
      </c>
      <c r="C549" s="137" t="s">
        <v>329</v>
      </c>
      <c r="D549" s="137" t="s">
        <v>337</v>
      </c>
      <c r="E549" s="42" t="s">
        <v>422</v>
      </c>
      <c r="F549" s="130">
        <v>850</v>
      </c>
      <c r="G549" s="194"/>
      <c r="H549" s="177">
        <f>H550</f>
        <v>10</v>
      </c>
      <c r="I549" s="177">
        <f>I550</f>
        <v>0</v>
      </c>
      <c r="J549" s="177">
        <f>J550</f>
        <v>0</v>
      </c>
    </row>
    <row r="550" spans="2:10" ht="14.25" customHeight="1">
      <c r="B550" s="192" t="s">
        <v>391</v>
      </c>
      <c r="C550" s="137" t="s">
        <v>329</v>
      </c>
      <c r="D550" s="137" t="s">
        <v>337</v>
      </c>
      <c r="E550" s="42" t="s">
        <v>422</v>
      </c>
      <c r="F550" s="130">
        <v>850</v>
      </c>
      <c r="G550" s="130">
        <v>2</v>
      </c>
      <c r="H550" s="177">
        <f>'Прил. 7'!I758</f>
        <v>10</v>
      </c>
      <c r="I550" s="177">
        <f>'Прил. 7'!J758</f>
        <v>0</v>
      </c>
      <c r="J550" s="177">
        <f>'Прил. 7'!K758</f>
        <v>0</v>
      </c>
    </row>
    <row r="551" spans="2:10" ht="41.25" customHeight="1" hidden="1">
      <c r="B551" s="185" t="s">
        <v>403</v>
      </c>
      <c r="C551" s="137" t="s">
        <v>329</v>
      </c>
      <c r="D551" s="137" t="s">
        <v>337</v>
      </c>
      <c r="E551" s="13" t="s">
        <v>404</v>
      </c>
      <c r="F551" s="279"/>
      <c r="G551" s="279"/>
      <c r="H551" s="280">
        <f>H552</f>
        <v>0</v>
      </c>
      <c r="I551" s="280">
        <f>I552</f>
        <v>0</v>
      </c>
      <c r="J551" s="280">
        <f>J552</f>
        <v>0</v>
      </c>
    </row>
    <row r="552" spans="2:10" ht="41.25" customHeight="1" hidden="1">
      <c r="B552" s="187" t="s">
        <v>399</v>
      </c>
      <c r="C552" s="137" t="s">
        <v>329</v>
      </c>
      <c r="D552" s="137" t="s">
        <v>337</v>
      </c>
      <c r="E552" s="13" t="s">
        <v>404</v>
      </c>
      <c r="F552" s="137" t="s">
        <v>400</v>
      </c>
      <c r="G552" s="137"/>
      <c r="H552" s="280">
        <f>H553</f>
        <v>0</v>
      </c>
      <c r="I552" s="280">
        <f>I553</f>
        <v>0</v>
      </c>
      <c r="J552" s="280">
        <f>J553</f>
        <v>0</v>
      </c>
    </row>
    <row r="553" spans="2:10" ht="14.25" customHeight="1" hidden="1">
      <c r="B553" s="188" t="s">
        <v>401</v>
      </c>
      <c r="C553" s="137" t="s">
        <v>329</v>
      </c>
      <c r="D553" s="137" t="s">
        <v>337</v>
      </c>
      <c r="E553" s="13" t="s">
        <v>404</v>
      </c>
      <c r="F553" s="137" t="s">
        <v>402</v>
      </c>
      <c r="G553" s="137"/>
      <c r="H553" s="138">
        <f>H554</f>
        <v>0</v>
      </c>
      <c r="I553" s="138">
        <f>I554</f>
        <v>0</v>
      </c>
      <c r="J553" s="138">
        <f>J554</f>
        <v>0</v>
      </c>
    </row>
    <row r="554" spans="2:10" ht="14.25" customHeight="1" hidden="1">
      <c r="B554" s="188" t="s">
        <v>392</v>
      </c>
      <c r="C554" s="137" t="s">
        <v>329</v>
      </c>
      <c r="D554" s="137" t="s">
        <v>337</v>
      </c>
      <c r="E554" s="13" t="s">
        <v>404</v>
      </c>
      <c r="F554" s="137" t="s">
        <v>402</v>
      </c>
      <c r="G554" s="137" t="s">
        <v>453</v>
      </c>
      <c r="H554" s="138">
        <f>'Прил. 7'!I762</f>
        <v>0</v>
      </c>
      <c r="I554" s="138">
        <f>'Прил. 7'!J762</f>
        <v>0</v>
      </c>
      <c r="J554" s="138">
        <f>'Прил. 7'!K762</f>
        <v>0</v>
      </c>
    </row>
    <row r="555" spans="2:10" ht="14.25" customHeight="1" hidden="1">
      <c r="B555" s="281" t="s">
        <v>338</v>
      </c>
      <c r="C555" s="135" t="s">
        <v>339</v>
      </c>
      <c r="D555" s="135"/>
      <c r="E555" s="14"/>
      <c r="F555" s="152"/>
      <c r="G555" s="152"/>
      <c r="H555" s="133">
        <f>H558</f>
        <v>0</v>
      </c>
      <c r="I555" s="133">
        <f>I558</f>
        <v>0</v>
      </c>
      <c r="J555" s="133">
        <f>J558</f>
        <v>0</v>
      </c>
    </row>
    <row r="556" spans="2:10" ht="14.25" customHeight="1" hidden="1">
      <c r="B556" s="178" t="s">
        <v>391</v>
      </c>
      <c r="C556" s="135"/>
      <c r="D556" s="135"/>
      <c r="E556" s="14"/>
      <c r="F556" s="152"/>
      <c r="G556" s="152">
        <v>2</v>
      </c>
      <c r="H556" s="133">
        <f>H563</f>
        <v>0</v>
      </c>
      <c r="I556" s="133"/>
      <c r="J556" s="133"/>
    </row>
    <row r="557" spans="2:10" ht="14.25" customHeight="1" hidden="1">
      <c r="B557" s="178" t="s">
        <v>392</v>
      </c>
      <c r="C557" s="135"/>
      <c r="D557" s="135"/>
      <c r="E557" s="14"/>
      <c r="F557" s="152"/>
      <c r="G557" s="152">
        <v>3</v>
      </c>
      <c r="H557" s="133">
        <f>H564</f>
        <v>0</v>
      </c>
      <c r="I557" s="133">
        <f>I558</f>
        <v>0</v>
      </c>
      <c r="J557" s="133">
        <f>J558</f>
        <v>0</v>
      </c>
    </row>
    <row r="558" spans="2:10" ht="14.25" customHeight="1" hidden="1">
      <c r="B558" s="282" t="s">
        <v>340</v>
      </c>
      <c r="C558" s="180" t="s">
        <v>339</v>
      </c>
      <c r="D558" s="180" t="s">
        <v>341</v>
      </c>
      <c r="E558" s="283"/>
      <c r="F558" s="284"/>
      <c r="G558" s="284"/>
      <c r="H558" s="285">
        <f>H560</f>
        <v>0</v>
      </c>
      <c r="I558" s="285">
        <f>I560</f>
        <v>0</v>
      </c>
      <c r="J558" s="285">
        <f>J560</f>
        <v>0</v>
      </c>
    </row>
    <row r="559" spans="2:10" ht="27.75" customHeight="1" hidden="1">
      <c r="B559" s="278" t="s">
        <v>573</v>
      </c>
      <c r="C559" s="137" t="s">
        <v>339</v>
      </c>
      <c r="D559" s="137" t="s">
        <v>341</v>
      </c>
      <c r="E559" s="13" t="s">
        <v>550</v>
      </c>
      <c r="F559" s="153"/>
      <c r="G559" s="153"/>
      <c r="H559" s="138">
        <f>H560</f>
        <v>0</v>
      </c>
      <c r="I559" s="138">
        <f>I560</f>
        <v>0</v>
      </c>
      <c r="J559" s="138">
        <f>J560</f>
        <v>0</v>
      </c>
    </row>
    <row r="560" spans="2:10" ht="27.75" customHeight="1" hidden="1">
      <c r="B560" s="192" t="s">
        <v>574</v>
      </c>
      <c r="C560" s="137" t="s">
        <v>339</v>
      </c>
      <c r="D560" s="137" t="s">
        <v>341</v>
      </c>
      <c r="E560" s="13" t="s">
        <v>575</v>
      </c>
      <c r="F560" s="153"/>
      <c r="G560" s="153"/>
      <c r="H560" s="138">
        <f>H561</f>
        <v>0</v>
      </c>
      <c r="I560" s="138">
        <f>I561</f>
        <v>0</v>
      </c>
      <c r="J560" s="138">
        <f>J561</f>
        <v>0</v>
      </c>
    </row>
    <row r="561" spans="2:10" ht="14.25" customHeight="1" hidden="1">
      <c r="B561" s="191" t="s">
        <v>407</v>
      </c>
      <c r="C561" s="137" t="s">
        <v>339</v>
      </c>
      <c r="D561" s="137" t="s">
        <v>341</v>
      </c>
      <c r="E561" s="13" t="s">
        <v>575</v>
      </c>
      <c r="F561" s="153">
        <v>200</v>
      </c>
      <c r="G561" s="153"/>
      <c r="H561" s="138">
        <f>H562</f>
        <v>0</v>
      </c>
      <c r="I561" s="138">
        <f>I562</f>
        <v>0</v>
      </c>
      <c r="J561" s="138">
        <f>J562</f>
        <v>0</v>
      </c>
    </row>
    <row r="562" spans="2:10" ht="14.25" customHeight="1" hidden="1">
      <c r="B562" s="191" t="s">
        <v>409</v>
      </c>
      <c r="C562" s="137" t="s">
        <v>339</v>
      </c>
      <c r="D562" s="137" t="s">
        <v>341</v>
      </c>
      <c r="E562" s="13" t="s">
        <v>575</v>
      </c>
      <c r="F562" s="153">
        <v>240</v>
      </c>
      <c r="G562" s="153"/>
      <c r="H562" s="138">
        <f>H564+H563</f>
        <v>0</v>
      </c>
      <c r="I562" s="138">
        <f>I564</f>
        <v>0</v>
      </c>
      <c r="J562" s="138">
        <f>J564</f>
        <v>0</v>
      </c>
    </row>
    <row r="563" spans="2:10" ht="14.25" customHeight="1" hidden="1">
      <c r="B563" s="188" t="s">
        <v>391</v>
      </c>
      <c r="C563" s="137" t="s">
        <v>339</v>
      </c>
      <c r="D563" s="137" t="s">
        <v>341</v>
      </c>
      <c r="E563" s="13" t="s">
        <v>575</v>
      </c>
      <c r="F563" s="153">
        <v>240</v>
      </c>
      <c r="G563" s="153">
        <v>2</v>
      </c>
      <c r="H563" s="138">
        <f>'Прил. 7'!I769</f>
        <v>0</v>
      </c>
      <c r="I563" s="138">
        <f>'Прил. 7'!J769</f>
        <v>0</v>
      </c>
      <c r="J563" s="138">
        <f>'Прил. 7'!K769</f>
        <v>0</v>
      </c>
    </row>
    <row r="564" spans="2:10" ht="15.75" customHeight="1" hidden="1">
      <c r="B564" s="188" t="s">
        <v>392</v>
      </c>
      <c r="C564" s="137" t="s">
        <v>339</v>
      </c>
      <c r="D564" s="137" t="s">
        <v>341</v>
      </c>
      <c r="E564" s="13" t="s">
        <v>575</v>
      </c>
      <c r="F564" s="153">
        <v>240</v>
      </c>
      <c r="G564" s="153">
        <v>3</v>
      </c>
      <c r="H564" s="138">
        <f>'Прил. 7'!I770</f>
        <v>0</v>
      </c>
      <c r="I564" s="138">
        <f>'Прил. 7'!J770</f>
        <v>0</v>
      </c>
      <c r="J564" s="138">
        <f>'Прил. 7'!K770</f>
        <v>0</v>
      </c>
    </row>
    <row r="565" spans="2:10" ht="12.75" customHeight="1">
      <c r="B565" s="178" t="s">
        <v>342</v>
      </c>
      <c r="C565" s="135" t="s">
        <v>343</v>
      </c>
      <c r="D565" s="135"/>
      <c r="E565" s="135"/>
      <c r="F565" s="135"/>
      <c r="G565" s="135"/>
      <c r="H565" s="176">
        <f>H569+H601+H670+H719+H814</f>
        <v>189045.80000000002</v>
      </c>
      <c r="I565" s="176">
        <f>I569+I601+I670+I719+I814</f>
        <v>147991.30000000002</v>
      </c>
      <c r="J565" s="176">
        <f>J569+J601+J670+J719+J814</f>
        <v>140872.1</v>
      </c>
    </row>
    <row r="566" spans="2:10" ht="12.75" customHeight="1">
      <c r="B566" s="178" t="s">
        <v>391</v>
      </c>
      <c r="C566" s="135"/>
      <c r="D566" s="135"/>
      <c r="E566" s="135"/>
      <c r="F566" s="135"/>
      <c r="G566" s="135" t="s">
        <v>415</v>
      </c>
      <c r="H566" s="176">
        <f>H576+H615+H621+H625+H647+H658+H677+H697+H725+H802+H821+H824+H827+H832+H835+H838+H730+H608+H681+H684+H687+H690+H586+H669+H702+H709+H716+H808+H813</f>
        <v>73547.99999999997</v>
      </c>
      <c r="I566" s="176">
        <f>I576+I615+I621+I625+I647+I658+I677+I697+I725+I802+I821+I824+I827+I832+I835+I838+I730+I608+I681+I684+I687+I690+I586+I669+I702+I709+I716+I808+I813</f>
        <v>60121.4</v>
      </c>
      <c r="J566" s="176">
        <f>J576+J615+J621+J625+J647+J658+J677+J697+J725+J802+J821+J824+J827+J832+J835+J838+J730+J608+J681+J684+J687+J690+J586+J669+J702+J709+J716+J808+J813</f>
        <v>57579.2</v>
      </c>
    </row>
    <row r="567" spans="2:10" ht="12.75" customHeight="1">
      <c r="B567" s="178" t="s">
        <v>392</v>
      </c>
      <c r="C567" s="135"/>
      <c r="D567" s="135"/>
      <c r="E567" s="135"/>
      <c r="F567" s="135"/>
      <c r="G567" s="135" t="s">
        <v>453</v>
      </c>
      <c r="H567" s="176">
        <f>H581+H600+H620+H626+H631+H636+H648+H659+H664+H842+H703+H710+H717+H653</f>
        <v>104159.8</v>
      </c>
      <c r="I567" s="176">
        <f>I581+I600+I620+I626+I631+I636+I648+I659+I664+I842+I703+I710+I717+I653</f>
        <v>76756.6</v>
      </c>
      <c r="J567" s="176">
        <f>J581+J600+J620+J626+J631+J636+J648+J659+J664+J842+J703+J710+J717+J653</f>
        <v>72417.40000000001</v>
      </c>
    </row>
    <row r="568" spans="2:10" ht="12.75" customHeight="1">
      <c r="B568" s="178" t="s">
        <v>393</v>
      </c>
      <c r="C568" s="135"/>
      <c r="D568" s="135"/>
      <c r="E568" s="135"/>
      <c r="F568" s="135"/>
      <c r="G568" s="135" t="s">
        <v>425</v>
      </c>
      <c r="H568" s="176">
        <f>H660+H627+H642+H704+H711+H718</f>
        <v>11338</v>
      </c>
      <c r="I568" s="176">
        <f>I660+I627+I642+I704+I711+I718</f>
        <v>11113.3</v>
      </c>
      <c r="J568" s="176">
        <f>J660+J627+J642+J704+J711+J718</f>
        <v>10875.5</v>
      </c>
    </row>
    <row r="569" spans="2:10" ht="12.75" customHeight="1">
      <c r="B569" s="234" t="s">
        <v>344</v>
      </c>
      <c r="C569" s="180" t="s">
        <v>343</v>
      </c>
      <c r="D569" s="180" t="s">
        <v>345</v>
      </c>
      <c r="E569" s="135"/>
      <c r="F569" s="135"/>
      <c r="G569" s="135"/>
      <c r="H569" s="177">
        <f>H570+H577+H596+H582</f>
        <v>26267.6</v>
      </c>
      <c r="I569" s="177">
        <f>I570+I577+I596+I582</f>
        <v>23138.6</v>
      </c>
      <c r="J569" s="177">
        <f>J570+J577+J596+J582</f>
        <v>18894.7</v>
      </c>
    </row>
    <row r="570" spans="2:10" ht="27.75" customHeight="1">
      <c r="B570" s="286" t="s">
        <v>576</v>
      </c>
      <c r="C570" s="137" t="s">
        <v>343</v>
      </c>
      <c r="D570" s="137" t="s">
        <v>345</v>
      </c>
      <c r="E570" s="56" t="s">
        <v>577</v>
      </c>
      <c r="F570" s="137"/>
      <c r="G570" s="137"/>
      <c r="H570" s="177">
        <f aca="true" t="shared" si="3" ref="H570:H575">H571</f>
        <v>11815.6</v>
      </c>
      <c r="I570" s="177">
        <f aca="true" t="shared" si="4" ref="I570:I575">I571</f>
        <v>10926.9</v>
      </c>
      <c r="J570" s="177">
        <f aca="true" t="shared" si="5" ref="J570:J575">J571</f>
        <v>7106.6</v>
      </c>
    </row>
    <row r="571" spans="2:10" ht="14.25" customHeight="1">
      <c r="B571" s="216" t="s">
        <v>578</v>
      </c>
      <c r="C571" s="137" t="s">
        <v>343</v>
      </c>
      <c r="D571" s="137" t="s">
        <v>345</v>
      </c>
      <c r="E571" s="214" t="s">
        <v>579</v>
      </c>
      <c r="F571" s="137"/>
      <c r="G571" s="137"/>
      <c r="H571" s="177">
        <f t="shared" si="3"/>
        <v>11815.6</v>
      </c>
      <c r="I571" s="177">
        <f t="shared" si="4"/>
        <v>10926.9</v>
      </c>
      <c r="J571" s="177">
        <f t="shared" si="5"/>
        <v>7106.6</v>
      </c>
    </row>
    <row r="572" spans="2:10" ht="14.25" customHeight="1">
      <c r="B572" s="216" t="s">
        <v>580</v>
      </c>
      <c r="C572" s="137" t="s">
        <v>343</v>
      </c>
      <c r="D572" s="137" t="s">
        <v>345</v>
      </c>
      <c r="E572" s="214" t="s">
        <v>581</v>
      </c>
      <c r="F572" s="137"/>
      <c r="G572" s="137"/>
      <c r="H572" s="177">
        <f t="shared" si="3"/>
        <v>11815.6</v>
      </c>
      <c r="I572" s="177">
        <f t="shared" si="4"/>
        <v>10926.9</v>
      </c>
      <c r="J572" s="177">
        <f t="shared" si="5"/>
        <v>7106.6</v>
      </c>
    </row>
    <row r="573" spans="2:10" ht="14.25" customHeight="1">
      <c r="B573" s="215" t="s">
        <v>582</v>
      </c>
      <c r="C573" s="137" t="s">
        <v>343</v>
      </c>
      <c r="D573" s="137" t="s">
        <v>345</v>
      </c>
      <c r="E573" s="56" t="s">
        <v>583</v>
      </c>
      <c r="F573" s="137"/>
      <c r="G573" s="137"/>
      <c r="H573" s="177">
        <f t="shared" si="3"/>
        <v>11815.6</v>
      </c>
      <c r="I573" s="177">
        <f t="shared" si="4"/>
        <v>10926.9</v>
      </c>
      <c r="J573" s="177">
        <f t="shared" si="5"/>
        <v>7106.6</v>
      </c>
    </row>
    <row r="574" spans="2:10" ht="14.25" customHeight="1">
      <c r="B574" s="188" t="s">
        <v>584</v>
      </c>
      <c r="C574" s="137" t="s">
        <v>343</v>
      </c>
      <c r="D574" s="137" t="s">
        <v>345</v>
      </c>
      <c r="E574" s="56" t="s">
        <v>583</v>
      </c>
      <c r="F574" s="137" t="s">
        <v>483</v>
      </c>
      <c r="G574" s="137"/>
      <c r="H574" s="177">
        <f t="shared" si="3"/>
        <v>11815.6</v>
      </c>
      <c r="I574" s="177">
        <f t="shared" si="4"/>
        <v>10926.9</v>
      </c>
      <c r="J574" s="177">
        <f t="shared" si="5"/>
        <v>7106.6</v>
      </c>
    </row>
    <row r="575" spans="2:10" ht="12.75" customHeight="1">
      <c r="B575" s="188" t="s">
        <v>585</v>
      </c>
      <c r="C575" s="137" t="s">
        <v>343</v>
      </c>
      <c r="D575" s="137" t="s">
        <v>345</v>
      </c>
      <c r="E575" s="56" t="s">
        <v>583</v>
      </c>
      <c r="F575" s="137">
        <v>610</v>
      </c>
      <c r="G575" s="137"/>
      <c r="H575" s="177">
        <f t="shared" si="3"/>
        <v>11815.6</v>
      </c>
      <c r="I575" s="177">
        <f t="shared" si="4"/>
        <v>10926.9</v>
      </c>
      <c r="J575" s="177">
        <f t="shared" si="5"/>
        <v>7106.6</v>
      </c>
    </row>
    <row r="576" spans="2:16" ht="14.25" customHeight="1">
      <c r="B576" s="188" t="s">
        <v>391</v>
      </c>
      <c r="C576" s="137" t="s">
        <v>343</v>
      </c>
      <c r="D576" s="137" t="s">
        <v>345</v>
      </c>
      <c r="E576" s="56" t="s">
        <v>583</v>
      </c>
      <c r="F576" s="137">
        <v>610</v>
      </c>
      <c r="G576" s="137">
        <v>2</v>
      </c>
      <c r="H576" s="177">
        <f>'Прил. 7'!I816</f>
        <v>11815.6</v>
      </c>
      <c r="I576" s="177">
        <f>'Прил. 7'!J816</f>
        <v>10926.9</v>
      </c>
      <c r="J576" s="177">
        <f>'Прил. 7'!K816</f>
        <v>7106.6</v>
      </c>
      <c r="L576" s="287"/>
      <c r="M576" s="287"/>
      <c r="N576" s="287"/>
      <c r="O576" s="287"/>
      <c r="P576" s="287"/>
    </row>
    <row r="577" spans="2:10" ht="66.75" customHeight="1">
      <c r="B577" s="288" t="s">
        <v>586</v>
      </c>
      <c r="C577" s="137" t="s">
        <v>343</v>
      </c>
      <c r="D577" s="137" t="s">
        <v>345</v>
      </c>
      <c r="E577" s="289" t="s">
        <v>587</v>
      </c>
      <c r="F577" s="137"/>
      <c r="G577" s="137"/>
      <c r="H577" s="177">
        <f>H578</f>
        <v>14452</v>
      </c>
      <c r="I577" s="177">
        <f>I578</f>
        <v>12211.7</v>
      </c>
      <c r="J577" s="177">
        <f>J578</f>
        <v>11788.1</v>
      </c>
    </row>
    <row r="578" spans="2:10" ht="14.25" customHeight="1">
      <c r="B578" s="216" t="s">
        <v>580</v>
      </c>
      <c r="C578" s="137" t="s">
        <v>343</v>
      </c>
      <c r="D578" s="137" t="s">
        <v>345</v>
      </c>
      <c r="E578" s="289" t="s">
        <v>588</v>
      </c>
      <c r="F578" s="137"/>
      <c r="G578" s="137"/>
      <c r="H578" s="177">
        <f>H579</f>
        <v>14452</v>
      </c>
      <c r="I578" s="177">
        <f>I579</f>
        <v>12211.7</v>
      </c>
      <c r="J578" s="177">
        <f>J579</f>
        <v>11788.1</v>
      </c>
    </row>
    <row r="579" spans="2:10" ht="14.25" customHeight="1">
      <c r="B579" s="188" t="s">
        <v>584</v>
      </c>
      <c r="C579" s="137" t="s">
        <v>343</v>
      </c>
      <c r="D579" s="137" t="s">
        <v>345</v>
      </c>
      <c r="E579" s="289" t="s">
        <v>588</v>
      </c>
      <c r="F579" s="137" t="s">
        <v>483</v>
      </c>
      <c r="G579" s="137"/>
      <c r="H579" s="177">
        <f>H580</f>
        <v>14452</v>
      </c>
      <c r="I579" s="177">
        <f>I580</f>
        <v>12211.7</v>
      </c>
      <c r="J579" s="177">
        <f>J580</f>
        <v>11788.1</v>
      </c>
    </row>
    <row r="580" spans="2:10" ht="14.25" customHeight="1">
      <c r="B580" s="188" t="s">
        <v>585</v>
      </c>
      <c r="C580" s="137" t="s">
        <v>343</v>
      </c>
      <c r="D580" s="137" t="s">
        <v>345</v>
      </c>
      <c r="E580" s="289" t="s">
        <v>588</v>
      </c>
      <c r="F580" s="137">
        <v>610</v>
      </c>
      <c r="G580" s="137"/>
      <c r="H580" s="177">
        <f>H581</f>
        <v>14452</v>
      </c>
      <c r="I580" s="177">
        <f>I581</f>
        <v>12211.7</v>
      </c>
      <c r="J580" s="177">
        <f>J581</f>
        <v>11788.1</v>
      </c>
    </row>
    <row r="581" spans="2:10" ht="14.25" customHeight="1">
      <c r="B581" s="216" t="s">
        <v>392</v>
      </c>
      <c r="C581" s="137" t="s">
        <v>343</v>
      </c>
      <c r="D581" s="137" t="s">
        <v>345</v>
      </c>
      <c r="E581" s="289" t="s">
        <v>588</v>
      </c>
      <c r="F581" s="137">
        <v>610</v>
      </c>
      <c r="G581" s="137" t="s">
        <v>453</v>
      </c>
      <c r="H581" s="177">
        <f>'Прил. 7'!I821</f>
        <v>14452</v>
      </c>
      <c r="I581" s="177">
        <f>'Прил. 7'!J821</f>
        <v>12211.7</v>
      </c>
      <c r="J581" s="177">
        <f>'Прил. 7'!K821</f>
        <v>11788.1</v>
      </c>
    </row>
    <row r="582" spans="2:10" ht="28.5" customHeight="1" hidden="1">
      <c r="B582" s="213" t="s">
        <v>447</v>
      </c>
      <c r="C582" s="137" t="s">
        <v>343</v>
      </c>
      <c r="D582" s="137" t="s">
        <v>345</v>
      </c>
      <c r="E582" s="56" t="s">
        <v>436</v>
      </c>
      <c r="F582" s="137"/>
      <c r="G582" s="137"/>
      <c r="H582" s="138">
        <f>H583</f>
        <v>0</v>
      </c>
      <c r="I582" s="138">
        <f>I583</f>
        <v>0</v>
      </c>
      <c r="J582" s="138">
        <f>J583</f>
        <v>0</v>
      </c>
    </row>
    <row r="583" spans="2:10" ht="12.75" customHeight="1" hidden="1">
      <c r="B583" s="183" t="s">
        <v>419</v>
      </c>
      <c r="C583" s="137" t="s">
        <v>343</v>
      </c>
      <c r="D583" s="137" t="s">
        <v>345</v>
      </c>
      <c r="E583" s="214" t="s">
        <v>448</v>
      </c>
      <c r="F583" s="137"/>
      <c r="G583" s="137"/>
      <c r="H583" s="138">
        <f>H584</f>
        <v>0</v>
      </c>
      <c r="I583" s="138">
        <f>I584</f>
        <v>0</v>
      </c>
      <c r="J583" s="138">
        <f>J584</f>
        <v>0</v>
      </c>
    </row>
    <row r="584" spans="2:10" ht="12.75" customHeight="1" hidden="1">
      <c r="B584" s="181" t="s">
        <v>584</v>
      </c>
      <c r="C584" s="137" t="s">
        <v>343</v>
      </c>
      <c r="D584" s="137" t="s">
        <v>345</v>
      </c>
      <c r="E584" s="214" t="s">
        <v>448</v>
      </c>
      <c r="F584" s="137" t="s">
        <v>483</v>
      </c>
      <c r="G584" s="137"/>
      <c r="H584" s="138">
        <f>H585</f>
        <v>0</v>
      </c>
      <c r="I584" s="138">
        <f>I585</f>
        <v>0</v>
      </c>
      <c r="J584" s="138">
        <f>J585</f>
        <v>0</v>
      </c>
    </row>
    <row r="585" spans="2:10" ht="12.75" customHeight="1" hidden="1">
      <c r="B585" s="181" t="s">
        <v>585</v>
      </c>
      <c r="C585" s="137" t="s">
        <v>343</v>
      </c>
      <c r="D585" s="137" t="s">
        <v>345</v>
      </c>
      <c r="E585" s="214" t="s">
        <v>448</v>
      </c>
      <c r="F585" s="137" t="s">
        <v>589</v>
      </c>
      <c r="G585" s="137"/>
      <c r="H585" s="138">
        <f>H586</f>
        <v>0</v>
      </c>
      <c r="I585" s="138">
        <f>I586</f>
        <v>0</v>
      </c>
      <c r="J585" s="138">
        <f>J586</f>
        <v>0</v>
      </c>
    </row>
    <row r="586" spans="2:10" ht="14.25" customHeight="1" hidden="1">
      <c r="B586" s="181" t="s">
        <v>391</v>
      </c>
      <c r="C586" s="137" t="s">
        <v>343</v>
      </c>
      <c r="D586" s="137" t="s">
        <v>345</v>
      </c>
      <c r="E586" s="214" t="s">
        <v>448</v>
      </c>
      <c r="F586" s="137" t="s">
        <v>589</v>
      </c>
      <c r="G586" s="137" t="s">
        <v>415</v>
      </c>
      <c r="H586" s="138">
        <f>'Прил. 7'!I831</f>
        <v>0</v>
      </c>
      <c r="I586" s="138">
        <f>'Прил. 7'!J831</f>
        <v>0</v>
      </c>
      <c r="J586" s="138">
        <f>'Прил. 7'!K831</f>
        <v>0</v>
      </c>
    </row>
    <row r="587" spans="2:10" ht="14.25" customHeight="1" hidden="1">
      <c r="B587" s="188"/>
      <c r="C587" s="137"/>
      <c r="D587" s="137"/>
      <c r="E587" s="56"/>
      <c r="F587" s="137"/>
      <c r="G587" s="137"/>
      <c r="H587" s="177"/>
      <c r="I587" s="177"/>
      <c r="J587" s="177"/>
    </row>
    <row r="588" spans="2:10" ht="14.25" customHeight="1" hidden="1">
      <c r="B588" s="216"/>
      <c r="C588" s="137"/>
      <c r="D588" s="137"/>
      <c r="E588" s="56"/>
      <c r="F588" s="137"/>
      <c r="G588" s="137"/>
      <c r="H588" s="177"/>
      <c r="I588" s="177"/>
      <c r="J588" s="177"/>
    </row>
    <row r="589" spans="2:10" ht="14.25" customHeight="1" hidden="1">
      <c r="B589" s="188"/>
      <c r="C589" s="137"/>
      <c r="D589" s="137"/>
      <c r="E589" s="56"/>
      <c r="F589" s="137"/>
      <c r="G589" s="137"/>
      <c r="H589" s="177"/>
      <c r="I589" s="177"/>
      <c r="J589" s="177"/>
    </row>
    <row r="590" spans="2:10" ht="14.25" customHeight="1" hidden="1">
      <c r="B590" s="188"/>
      <c r="C590" s="137"/>
      <c r="D590" s="137"/>
      <c r="E590" s="56"/>
      <c r="F590" s="137"/>
      <c r="G590" s="137"/>
      <c r="H590" s="177"/>
      <c r="I590" s="177"/>
      <c r="J590" s="177"/>
    </row>
    <row r="591" spans="2:10" ht="14.25" customHeight="1" hidden="1">
      <c r="B591" s="216"/>
      <c r="C591" s="137"/>
      <c r="D591" s="137"/>
      <c r="E591" s="56"/>
      <c r="F591" s="137"/>
      <c r="G591" s="137"/>
      <c r="H591" s="177"/>
      <c r="I591" s="177"/>
      <c r="J591" s="177"/>
    </row>
    <row r="592" spans="2:10" ht="14.25" customHeight="1" hidden="1">
      <c r="B592" s="193"/>
      <c r="C592" s="137"/>
      <c r="D592" s="137"/>
      <c r="E592" s="56"/>
      <c r="F592" s="137"/>
      <c r="G592" s="137"/>
      <c r="H592" s="177"/>
      <c r="I592" s="177"/>
      <c r="J592" s="177"/>
    </row>
    <row r="593" spans="2:10" ht="14.25" customHeight="1" hidden="1">
      <c r="B593" s="188"/>
      <c r="C593" s="137"/>
      <c r="D593" s="137"/>
      <c r="E593" s="56"/>
      <c r="F593" s="137"/>
      <c r="G593" s="137"/>
      <c r="H593" s="177"/>
      <c r="I593" s="177"/>
      <c r="J593" s="177"/>
    </row>
    <row r="594" spans="2:10" ht="14.25" customHeight="1" hidden="1">
      <c r="B594" s="188"/>
      <c r="C594" s="137"/>
      <c r="D594" s="137"/>
      <c r="E594" s="56"/>
      <c r="F594" s="137"/>
      <c r="G594" s="137"/>
      <c r="H594" s="177"/>
      <c r="I594" s="177"/>
      <c r="J594" s="177"/>
    </row>
    <row r="595" spans="2:10" ht="14.25" customHeight="1" hidden="1">
      <c r="B595" s="188"/>
      <c r="C595" s="137"/>
      <c r="D595" s="137"/>
      <c r="E595" s="56"/>
      <c r="F595" s="137"/>
      <c r="G595" s="137"/>
      <c r="H595" s="177"/>
      <c r="I595" s="177"/>
      <c r="J595" s="177"/>
    </row>
    <row r="596" spans="2:10" ht="12.75" customHeight="1" hidden="1">
      <c r="B596" s="188" t="s">
        <v>395</v>
      </c>
      <c r="C596" s="137" t="s">
        <v>343</v>
      </c>
      <c r="D596" s="137" t="s">
        <v>345</v>
      </c>
      <c r="E596" s="56" t="s">
        <v>396</v>
      </c>
      <c r="F596" s="137"/>
      <c r="G596" s="137"/>
      <c r="H596" s="177">
        <f>H597</f>
        <v>0</v>
      </c>
      <c r="I596" s="177">
        <f>I597</f>
        <v>0</v>
      </c>
      <c r="J596" s="177">
        <f>J597</f>
        <v>0</v>
      </c>
    </row>
    <row r="597" spans="2:10" ht="27.75" customHeight="1" hidden="1">
      <c r="B597" s="181" t="s">
        <v>547</v>
      </c>
      <c r="C597" s="137" t="s">
        <v>343</v>
      </c>
      <c r="D597" s="137" t="s">
        <v>345</v>
      </c>
      <c r="E597" s="56" t="s">
        <v>548</v>
      </c>
      <c r="F597" s="137"/>
      <c r="G597" s="137"/>
      <c r="H597" s="177">
        <f>H598</f>
        <v>0</v>
      </c>
      <c r="I597" s="177">
        <f>I598</f>
        <v>0</v>
      </c>
      <c r="J597" s="177">
        <f>J598</f>
        <v>0</v>
      </c>
    </row>
    <row r="598" spans="2:10" ht="14.25" customHeight="1" hidden="1">
      <c r="B598" s="188" t="s">
        <v>584</v>
      </c>
      <c r="C598" s="137" t="s">
        <v>343</v>
      </c>
      <c r="D598" s="137" t="s">
        <v>345</v>
      </c>
      <c r="E598" s="56" t="s">
        <v>548</v>
      </c>
      <c r="F598" s="137" t="s">
        <v>483</v>
      </c>
      <c r="G598" s="137"/>
      <c r="H598" s="177">
        <f>H599</f>
        <v>0</v>
      </c>
      <c r="I598" s="177">
        <f>I599</f>
        <v>0</v>
      </c>
      <c r="J598" s="177">
        <f>J599</f>
        <v>0</v>
      </c>
    </row>
    <row r="599" spans="2:10" ht="14.25" customHeight="1" hidden="1">
      <c r="B599" s="188" t="s">
        <v>585</v>
      </c>
      <c r="C599" s="137" t="s">
        <v>343</v>
      </c>
      <c r="D599" s="137" t="s">
        <v>345</v>
      </c>
      <c r="E599" s="56" t="s">
        <v>548</v>
      </c>
      <c r="F599" s="137">
        <v>610</v>
      </c>
      <c r="G599" s="137"/>
      <c r="H599" s="177">
        <f>H600</f>
        <v>0</v>
      </c>
      <c r="I599" s="177">
        <f>I600</f>
        <v>0</v>
      </c>
      <c r="J599" s="177">
        <f>J600</f>
        <v>0</v>
      </c>
    </row>
    <row r="600" spans="2:10" ht="14.25" customHeight="1" hidden="1">
      <c r="B600" s="216" t="s">
        <v>392</v>
      </c>
      <c r="C600" s="137" t="s">
        <v>343</v>
      </c>
      <c r="D600" s="137" t="s">
        <v>345</v>
      </c>
      <c r="E600" s="56" t="s">
        <v>548</v>
      </c>
      <c r="F600" s="137">
        <v>610</v>
      </c>
      <c r="G600" s="137" t="s">
        <v>453</v>
      </c>
      <c r="H600" s="177"/>
      <c r="I600" s="177"/>
      <c r="J600" s="177"/>
    </row>
    <row r="601" spans="2:10" ht="12.75" customHeight="1">
      <c r="B601" s="234" t="s">
        <v>346</v>
      </c>
      <c r="C601" s="180" t="s">
        <v>343</v>
      </c>
      <c r="D601" s="180" t="s">
        <v>347</v>
      </c>
      <c r="E601" s="137"/>
      <c r="F601" s="137"/>
      <c r="G601" s="137"/>
      <c r="H601" s="177">
        <f>H609+H661+H602+H665</f>
        <v>130277.3</v>
      </c>
      <c r="I601" s="177">
        <f>I609+I661+I602+I665</f>
        <v>108148.70000000001</v>
      </c>
      <c r="J601" s="177">
        <f>J609+J661+J602+J665</f>
        <v>104777.7</v>
      </c>
    </row>
    <row r="602" spans="2:10" ht="41.25" customHeight="1">
      <c r="B602" s="290" t="s">
        <v>444</v>
      </c>
      <c r="C602" s="137" t="s">
        <v>343</v>
      </c>
      <c r="D602" s="137" t="s">
        <v>347</v>
      </c>
      <c r="E602" s="22" t="s">
        <v>445</v>
      </c>
      <c r="F602" s="137"/>
      <c r="G602" s="137"/>
      <c r="H602" s="138">
        <f>H605</f>
        <v>37.5</v>
      </c>
      <c r="I602" s="138">
        <f>I605</f>
        <v>0</v>
      </c>
      <c r="J602" s="138">
        <f>J605</f>
        <v>0</v>
      </c>
    </row>
    <row r="603" spans="2:10" ht="12.75" customHeight="1" hidden="1">
      <c r="B603" s="193"/>
      <c r="C603" s="137" t="s">
        <v>343</v>
      </c>
      <c r="D603" s="137" t="s">
        <v>347</v>
      </c>
      <c r="E603" s="22" t="s">
        <v>436</v>
      </c>
      <c r="F603" s="137"/>
      <c r="G603" s="137"/>
      <c r="H603" s="138">
        <f>H604</f>
        <v>37.5</v>
      </c>
      <c r="I603" s="138"/>
      <c r="J603" s="138"/>
    </row>
    <row r="604" spans="2:10" ht="12.75" customHeight="1" hidden="1">
      <c r="B604" s="193"/>
      <c r="C604" s="137" t="s">
        <v>343</v>
      </c>
      <c r="D604" s="137" t="s">
        <v>347</v>
      </c>
      <c r="E604" s="22" t="s">
        <v>436</v>
      </c>
      <c r="F604" s="137"/>
      <c r="G604" s="137"/>
      <c r="H604" s="138">
        <f>H605</f>
        <v>37.5</v>
      </c>
      <c r="I604" s="138"/>
      <c r="J604" s="138"/>
    </row>
    <row r="605" spans="2:10" ht="12.75" customHeight="1">
      <c r="B605" s="193" t="s">
        <v>419</v>
      </c>
      <c r="C605" s="137" t="s">
        <v>343</v>
      </c>
      <c r="D605" s="137" t="s">
        <v>347</v>
      </c>
      <c r="E605" s="13" t="s">
        <v>446</v>
      </c>
      <c r="F605" s="137"/>
      <c r="G605" s="137"/>
      <c r="H605" s="138">
        <f>H606</f>
        <v>37.5</v>
      </c>
      <c r="I605" s="138">
        <f>I606</f>
        <v>0</v>
      </c>
      <c r="J605" s="138">
        <f>J606</f>
        <v>0</v>
      </c>
    </row>
    <row r="606" spans="2:10" ht="12.75" customHeight="1">
      <c r="B606" s="191" t="s">
        <v>407</v>
      </c>
      <c r="C606" s="137" t="s">
        <v>343</v>
      </c>
      <c r="D606" s="137" t="s">
        <v>347</v>
      </c>
      <c r="E606" s="13" t="s">
        <v>446</v>
      </c>
      <c r="F606" s="137" t="s">
        <v>408</v>
      </c>
      <c r="G606" s="137"/>
      <c r="H606" s="138">
        <f>H607</f>
        <v>37.5</v>
      </c>
      <c r="I606" s="138">
        <f>I607</f>
        <v>0</v>
      </c>
      <c r="J606" s="138">
        <f>J607</f>
        <v>0</v>
      </c>
    </row>
    <row r="607" spans="2:10" ht="12.75" customHeight="1">
      <c r="B607" s="191" t="s">
        <v>409</v>
      </c>
      <c r="C607" s="137" t="s">
        <v>343</v>
      </c>
      <c r="D607" s="137" t="s">
        <v>347</v>
      </c>
      <c r="E607" s="13" t="s">
        <v>446</v>
      </c>
      <c r="F607" s="137" t="s">
        <v>410</v>
      </c>
      <c r="G607" s="137"/>
      <c r="H607" s="138">
        <f>H608</f>
        <v>37.5</v>
      </c>
      <c r="I607" s="138">
        <f>I608</f>
        <v>0</v>
      </c>
      <c r="J607" s="138">
        <f>J608</f>
        <v>0</v>
      </c>
    </row>
    <row r="608" spans="2:10" ht="12.75" customHeight="1">
      <c r="B608" s="188" t="s">
        <v>391</v>
      </c>
      <c r="C608" s="137" t="s">
        <v>343</v>
      </c>
      <c r="D608" s="137" t="s">
        <v>347</v>
      </c>
      <c r="E608" s="13" t="s">
        <v>446</v>
      </c>
      <c r="F608" s="137" t="s">
        <v>410</v>
      </c>
      <c r="G608" s="137">
        <v>2</v>
      </c>
      <c r="H608" s="138">
        <f>'Прил. 7'!I840</f>
        <v>37.5</v>
      </c>
      <c r="I608" s="138">
        <f>'Прил. 7'!J840</f>
        <v>0</v>
      </c>
      <c r="J608" s="138">
        <f>'Прил. 7'!K840</f>
        <v>0</v>
      </c>
    </row>
    <row r="609" spans="2:10" ht="26.25" customHeight="1">
      <c r="B609" s="286" t="s">
        <v>576</v>
      </c>
      <c r="C609" s="137" t="s">
        <v>343</v>
      </c>
      <c r="D609" s="137" t="s">
        <v>347</v>
      </c>
      <c r="E609" s="56" t="s">
        <v>577</v>
      </c>
      <c r="F609" s="137"/>
      <c r="G609" s="137"/>
      <c r="H609" s="177">
        <f>H610</f>
        <v>130139.8</v>
      </c>
      <c r="I609" s="177">
        <f>I610</f>
        <v>108148.70000000001</v>
      </c>
      <c r="J609" s="177">
        <f>J610</f>
        <v>104777.7</v>
      </c>
    </row>
    <row r="610" spans="2:10" ht="14.25" customHeight="1">
      <c r="B610" s="291" t="s">
        <v>590</v>
      </c>
      <c r="C610" s="137" t="s">
        <v>343</v>
      </c>
      <c r="D610" s="137" t="s">
        <v>347</v>
      </c>
      <c r="E610" s="56" t="s">
        <v>591</v>
      </c>
      <c r="F610" s="137"/>
      <c r="G610" s="137"/>
      <c r="H610" s="177">
        <f>H611+H616+H622+H628+H632+H637+H643+H654+H649</f>
        <v>130139.8</v>
      </c>
      <c r="I610" s="177">
        <f>I611+I616+I622+I628+I632+I637+I643+I654+I649</f>
        <v>108148.70000000001</v>
      </c>
      <c r="J610" s="177">
        <f>J611+J616+J622+J628+J632+J637+J643+J654+J649</f>
        <v>104777.7</v>
      </c>
    </row>
    <row r="611" spans="2:10" ht="28.5">
      <c r="B611" s="188" t="s">
        <v>592</v>
      </c>
      <c r="C611" s="137" t="s">
        <v>343</v>
      </c>
      <c r="D611" s="137" t="s">
        <v>347</v>
      </c>
      <c r="E611" s="56" t="s">
        <v>593</v>
      </c>
      <c r="F611" s="137"/>
      <c r="G611" s="137"/>
      <c r="H611" s="177">
        <f>H612</f>
        <v>37916.6</v>
      </c>
      <c r="I611" s="177">
        <f>I612</f>
        <v>29246</v>
      </c>
      <c r="J611" s="177">
        <f>J612</f>
        <v>30102.8</v>
      </c>
    </row>
    <row r="612" spans="2:10" ht="12.75" customHeight="1">
      <c r="B612" s="191" t="s">
        <v>594</v>
      </c>
      <c r="C612" s="137" t="s">
        <v>343</v>
      </c>
      <c r="D612" s="137" t="s">
        <v>347</v>
      </c>
      <c r="E612" s="56" t="s">
        <v>595</v>
      </c>
      <c r="F612" s="137"/>
      <c r="G612" s="137"/>
      <c r="H612" s="177">
        <f>H613</f>
        <v>37916.6</v>
      </c>
      <c r="I612" s="177">
        <f>I613</f>
        <v>29246</v>
      </c>
      <c r="J612" s="177">
        <f>J613</f>
        <v>30102.8</v>
      </c>
    </row>
    <row r="613" spans="2:10" ht="28.5">
      <c r="B613" s="188" t="s">
        <v>584</v>
      </c>
      <c r="C613" s="137" t="s">
        <v>343</v>
      </c>
      <c r="D613" s="137" t="s">
        <v>347</v>
      </c>
      <c r="E613" s="56" t="s">
        <v>595</v>
      </c>
      <c r="F613" s="137" t="s">
        <v>483</v>
      </c>
      <c r="G613" s="137"/>
      <c r="H613" s="177">
        <f>H614</f>
        <v>37916.6</v>
      </c>
      <c r="I613" s="177">
        <f>I614</f>
        <v>29246</v>
      </c>
      <c r="J613" s="177">
        <f>J614</f>
        <v>30102.8</v>
      </c>
    </row>
    <row r="614" spans="2:10" ht="14.25" customHeight="1">
      <c r="B614" s="188" t="s">
        <v>585</v>
      </c>
      <c r="C614" s="137" t="s">
        <v>343</v>
      </c>
      <c r="D614" s="137" t="s">
        <v>347</v>
      </c>
      <c r="E614" s="56" t="s">
        <v>595</v>
      </c>
      <c r="F614" s="137">
        <v>610</v>
      </c>
      <c r="G614" s="137"/>
      <c r="H614" s="177">
        <f>H615</f>
        <v>37916.6</v>
      </c>
      <c r="I614" s="177">
        <f>I615</f>
        <v>29246</v>
      </c>
      <c r="J614" s="177">
        <f>J615</f>
        <v>30102.8</v>
      </c>
    </row>
    <row r="615" spans="2:10" ht="14.25" customHeight="1">
      <c r="B615" s="188" t="s">
        <v>391</v>
      </c>
      <c r="C615" s="137" t="s">
        <v>343</v>
      </c>
      <c r="D615" s="137" t="s">
        <v>347</v>
      </c>
      <c r="E615" s="56" t="s">
        <v>595</v>
      </c>
      <c r="F615" s="137">
        <v>610</v>
      </c>
      <c r="G615" s="137">
        <v>2</v>
      </c>
      <c r="H615" s="177">
        <f>'Прил. 7'!I845</f>
        <v>37916.6</v>
      </c>
      <c r="I615" s="177">
        <f>'Прил. 7'!J845</f>
        <v>29246</v>
      </c>
      <c r="J615" s="177">
        <f>'Прил. 7'!K845</f>
        <v>30102.8</v>
      </c>
    </row>
    <row r="616" spans="2:10" ht="14.25" customHeight="1">
      <c r="B616" s="188" t="s">
        <v>596</v>
      </c>
      <c r="C616" s="137" t="s">
        <v>343</v>
      </c>
      <c r="D616" s="137" t="s">
        <v>347</v>
      </c>
      <c r="E616" s="56" t="s">
        <v>597</v>
      </c>
      <c r="F616" s="137"/>
      <c r="G616" s="137"/>
      <c r="H616" s="177">
        <f>H617</f>
        <v>5197.6</v>
      </c>
      <c r="I616" s="177">
        <f>I617</f>
        <v>6415.8</v>
      </c>
      <c r="J616" s="177">
        <f>J617</f>
        <v>6273</v>
      </c>
    </row>
    <row r="617" spans="2:10" ht="27.75" customHeight="1">
      <c r="B617" s="181" t="s">
        <v>598</v>
      </c>
      <c r="C617" s="137" t="s">
        <v>343</v>
      </c>
      <c r="D617" s="137" t="s">
        <v>347</v>
      </c>
      <c r="E617" s="56" t="s">
        <v>599</v>
      </c>
      <c r="F617" s="137"/>
      <c r="G617" s="137"/>
      <c r="H617" s="177">
        <f>H618</f>
        <v>5197.6</v>
      </c>
      <c r="I617" s="177">
        <f>I618</f>
        <v>6415.8</v>
      </c>
      <c r="J617" s="177">
        <f>J618</f>
        <v>6273</v>
      </c>
    </row>
    <row r="618" spans="2:10" ht="28.5">
      <c r="B618" s="181" t="s">
        <v>584</v>
      </c>
      <c r="C618" s="137" t="s">
        <v>343</v>
      </c>
      <c r="D618" s="137" t="s">
        <v>347</v>
      </c>
      <c r="E618" s="56" t="s">
        <v>599</v>
      </c>
      <c r="F618" s="137" t="s">
        <v>483</v>
      </c>
      <c r="G618" s="137"/>
      <c r="H618" s="177">
        <f>H619</f>
        <v>5197.6</v>
      </c>
      <c r="I618" s="177">
        <f>I619</f>
        <v>6415.8</v>
      </c>
      <c r="J618" s="177">
        <f>J619</f>
        <v>6273</v>
      </c>
    </row>
    <row r="619" spans="2:10" ht="14.25" customHeight="1">
      <c r="B619" s="188" t="s">
        <v>585</v>
      </c>
      <c r="C619" s="137" t="s">
        <v>343</v>
      </c>
      <c r="D619" s="137" t="s">
        <v>347</v>
      </c>
      <c r="E619" s="56" t="s">
        <v>599</v>
      </c>
      <c r="F619" s="137">
        <v>610</v>
      </c>
      <c r="G619" s="137"/>
      <c r="H619" s="177">
        <f>H621+H620</f>
        <v>5197.6</v>
      </c>
      <c r="I619" s="177">
        <f>I621+I620</f>
        <v>6415.8</v>
      </c>
      <c r="J619" s="177">
        <f>J621+J620</f>
        <v>6273</v>
      </c>
    </row>
    <row r="620" spans="2:10" ht="14.25" customHeight="1">
      <c r="B620" s="216" t="s">
        <v>392</v>
      </c>
      <c r="C620" s="137" t="s">
        <v>343</v>
      </c>
      <c r="D620" s="137" t="s">
        <v>347</v>
      </c>
      <c r="E620" s="56" t="s">
        <v>599</v>
      </c>
      <c r="F620" s="137" t="s">
        <v>589</v>
      </c>
      <c r="G620" s="137" t="s">
        <v>453</v>
      </c>
      <c r="H620" s="177">
        <f>'Прил. 7'!I850</f>
        <v>2578.5</v>
      </c>
      <c r="I620" s="177">
        <f>'Прил. 7'!J850</f>
        <v>3207.9</v>
      </c>
      <c r="J620" s="177">
        <f>'Прил. 7'!K850</f>
        <v>3136.5</v>
      </c>
    </row>
    <row r="621" spans="2:10" ht="14.25" customHeight="1">
      <c r="B621" s="216" t="s">
        <v>391</v>
      </c>
      <c r="C621" s="137" t="s">
        <v>343</v>
      </c>
      <c r="D621" s="137" t="s">
        <v>347</v>
      </c>
      <c r="E621" s="56" t="s">
        <v>600</v>
      </c>
      <c r="F621" s="137">
        <v>610</v>
      </c>
      <c r="G621" s="137" t="s">
        <v>415</v>
      </c>
      <c r="H621" s="177">
        <f>'Прил. 7'!I851</f>
        <v>2619.1</v>
      </c>
      <c r="I621" s="177">
        <f>'Прил. 7'!J851</f>
        <v>3207.9</v>
      </c>
      <c r="J621" s="177">
        <f>'Прил. 7'!K851</f>
        <v>3136.5</v>
      </c>
    </row>
    <row r="622" spans="2:10" ht="28.5">
      <c r="B622" s="183" t="s">
        <v>601</v>
      </c>
      <c r="C622" s="137" t="s">
        <v>343</v>
      </c>
      <c r="D622" s="137" t="s">
        <v>347</v>
      </c>
      <c r="E622" s="56" t="s">
        <v>602</v>
      </c>
      <c r="F622" s="137"/>
      <c r="G622" s="137"/>
      <c r="H622" s="177">
        <f>H623</f>
        <v>3913.8</v>
      </c>
      <c r="I622" s="177">
        <f>I623</f>
        <v>3664.4</v>
      </c>
      <c r="J622" s="177">
        <f>J623</f>
        <v>3363.5</v>
      </c>
    </row>
    <row r="623" spans="2:10" ht="27.75" customHeight="1">
      <c r="B623" s="181" t="s">
        <v>584</v>
      </c>
      <c r="C623" s="137" t="s">
        <v>343</v>
      </c>
      <c r="D623" s="137" t="s">
        <v>347</v>
      </c>
      <c r="E623" s="56" t="s">
        <v>603</v>
      </c>
      <c r="F623" s="137" t="s">
        <v>483</v>
      </c>
      <c r="G623" s="137"/>
      <c r="H623" s="177">
        <f>H624</f>
        <v>3913.8</v>
      </c>
      <c r="I623" s="177">
        <f>I624</f>
        <v>3664.4</v>
      </c>
      <c r="J623" s="177">
        <f>J624</f>
        <v>3363.5</v>
      </c>
    </row>
    <row r="624" spans="2:10" ht="14.25" customHeight="1">
      <c r="B624" s="188" t="s">
        <v>585</v>
      </c>
      <c r="C624" s="137" t="s">
        <v>343</v>
      </c>
      <c r="D624" s="137" t="s">
        <v>347</v>
      </c>
      <c r="E624" s="56" t="s">
        <v>603</v>
      </c>
      <c r="F624" s="137">
        <v>610</v>
      </c>
      <c r="G624" s="137"/>
      <c r="H624" s="177">
        <f>H626+H625+H627</f>
        <v>3913.8</v>
      </c>
      <c r="I624" s="177">
        <f>I626+I625+I627</f>
        <v>3664.4</v>
      </c>
      <c r="J624" s="177">
        <f>J626+J625+J627</f>
        <v>3363.5</v>
      </c>
    </row>
    <row r="625" spans="2:10" ht="14.25" customHeight="1">
      <c r="B625" s="216" t="s">
        <v>391</v>
      </c>
      <c r="C625" s="137" t="s">
        <v>343</v>
      </c>
      <c r="D625" s="137" t="s">
        <v>347</v>
      </c>
      <c r="E625" s="56" t="s">
        <v>603</v>
      </c>
      <c r="F625" s="137">
        <v>610</v>
      </c>
      <c r="G625" s="137" t="s">
        <v>415</v>
      </c>
      <c r="H625" s="177">
        <f>'Прил. 7'!I855</f>
        <v>39.1</v>
      </c>
      <c r="I625" s="177">
        <f>'Прил. 7'!J855</f>
        <v>36.6</v>
      </c>
      <c r="J625" s="177">
        <f>'Прил. 7'!K855</f>
        <v>33.6</v>
      </c>
    </row>
    <row r="626" spans="2:10" ht="14.25" customHeight="1">
      <c r="B626" s="216" t="s">
        <v>392</v>
      </c>
      <c r="C626" s="137" t="s">
        <v>343</v>
      </c>
      <c r="D626" s="137" t="s">
        <v>347</v>
      </c>
      <c r="E626" s="56" t="s">
        <v>603</v>
      </c>
      <c r="F626" s="137">
        <v>610</v>
      </c>
      <c r="G626" s="137" t="s">
        <v>453</v>
      </c>
      <c r="H626" s="177">
        <f>'Прил. 7'!I856</f>
        <v>348.7</v>
      </c>
      <c r="I626" s="177">
        <f>'Прил. 7'!J856</f>
        <v>326.5</v>
      </c>
      <c r="J626" s="177">
        <f>'Прил. 7'!K856</f>
        <v>266.4</v>
      </c>
    </row>
    <row r="627" spans="2:10" ht="14.25" customHeight="1">
      <c r="B627" s="188" t="s">
        <v>393</v>
      </c>
      <c r="C627" s="137" t="s">
        <v>343</v>
      </c>
      <c r="D627" s="137" t="s">
        <v>347</v>
      </c>
      <c r="E627" s="56" t="s">
        <v>603</v>
      </c>
      <c r="F627" s="137">
        <v>610</v>
      </c>
      <c r="G627" s="137" t="s">
        <v>425</v>
      </c>
      <c r="H627" s="177">
        <f>'Прил. 7'!I857</f>
        <v>3526</v>
      </c>
      <c r="I627" s="177">
        <f>'Прил. 7'!J857</f>
        <v>3301.3</v>
      </c>
      <c r="J627" s="177">
        <f>'Прил. 7'!K857</f>
        <v>3063.5</v>
      </c>
    </row>
    <row r="628" spans="2:10" ht="85.5">
      <c r="B628" s="183" t="s">
        <v>604</v>
      </c>
      <c r="C628" s="137" t="s">
        <v>343</v>
      </c>
      <c r="D628" s="137" t="s">
        <v>347</v>
      </c>
      <c r="E628" s="56" t="s">
        <v>605</v>
      </c>
      <c r="F628" s="137"/>
      <c r="G628" s="137"/>
      <c r="H628" s="177">
        <f>H629</f>
        <v>73519.6</v>
      </c>
      <c r="I628" s="177">
        <f>I629</f>
        <v>59157.5</v>
      </c>
      <c r="J628" s="177">
        <f>J629</f>
        <v>55413.6</v>
      </c>
    </row>
    <row r="629" spans="2:10" ht="28.5">
      <c r="B629" s="188" t="s">
        <v>584</v>
      </c>
      <c r="C629" s="137" t="s">
        <v>343</v>
      </c>
      <c r="D629" s="137" t="s">
        <v>347</v>
      </c>
      <c r="E629" s="56" t="s">
        <v>606</v>
      </c>
      <c r="F629" s="137" t="s">
        <v>483</v>
      </c>
      <c r="G629" s="137"/>
      <c r="H629" s="177">
        <f>H630</f>
        <v>73519.6</v>
      </c>
      <c r="I629" s="177">
        <f>I630</f>
        <v>59157.5</v>
      </c>
      <c r="J629" s="177">
        <f>J630</f>
        <v>55413.6</v>
      </c>
    </row>
    <row r="630" spans="2:10" ht="14.25" customHeight="1">
      <c r="B630" s="188" t="s">
        <v>585</v>
      </c>
      <c r="C630" s="137" t="s">
        <v>343</v>
      </c>
      <c r="D630" s="137" t="s">
        <v>347</v>
      </c>
      <c r="E630" s="56" t="s">
        <v>606</v>
      </c>
      <c r="F630" s="137">
        <v>610</v>
      </c>
      <c r="G630" s="137"/>
      <c r="H630" s="177">
        <f>H631</f>
        <v>73519.6</v>
      </c>
      <c r="I630" s="177">
        <f>I631</f>
        <v>59157.5</v>
      </c>
      <c r="J630" s="177">
        <f>J631</f>
        <v>55413.6</v>
      </c>
    </row>
    <row r="631" spans="2:10" ht="14.25" customHeight="1">
      <c r="B631" s="216" t="s">
        <v>392</v>
      </c>
      <c r="C631" s="137" t="s">
        <v>343</v>
      </c>
      <c r="D631" s="137" t="s">
        <v>347</v>
      </c>
      <c r="E631" s="56" t="s">
        <v>606</v>
      </c>
      <c r="F631" s="137">
        <v>610</v>
      </c>
      <c r="G631" s="137" t="s">
        <v>453</v>
      </c>
      <c r="H631" s="177">
        <f>'Прил. 7'!I861</f>
        <v>73519.6</v>
      </c>
      <c r="I631" s="177">
        <f>'Прил. 7'!J861</f>
        <v>59157.5</v>
      </c>
      <c r="J631" s="177">
        <f>'Прил. 7'!K861</f>
        <v>55413.6</v>
      </c>
    </row>
    <row r="632" spans="2:10" ht="14.25" customHeight="1">
      <c r="B632" s="188" t="s">
        <v>607</v>
      </c>
      <c r="C632" s="137" t="s">
        <v>343</v>
      </c>
      <c r="D632" s="137" t="s">
        <v>347</v>
      </c>
      <c r="E632" s="56" t="s">
        <v>608</v>
      </c>
      <c r="F632" s="137"/>
      <c r="G632" s="137"/>
      <c r="H632" s="177">
        <f>H634</f>
        <v>1464.3</v>
      </c>
      <c r="I632" s="177">
        <f>I634</f>
        <v>1516.4</v>
      </c>
      <c r="J632" s="177">
        <f>J634</f>
        <v>1476.2</v>
      </c>
    </row>
    <row r="633" spans="2:10" ht="12.75" customHeight="1">
      <c r="B633" s="191" t="s">
        <v>419</v>
      </c>
      <c r="C633" s="137" t="s">
        <v>343</v>
      </c>
      <c r="D633" s="137" t="s">
        <v>347</v>
      </c>
      <c r="E633" s="56" t="s">
        <v>609</v>
      </c>
      <c r="F633" s="137"/>
      <c r="G633" s="137"/>
      <c r="H633" s="177">
        <f>H634</f>
        <v>1464.3</v>
      </c>
      <c r="I633" s="177">
        <f>I634</f>
        <v>1516.4</v>
      </c>
      <c r="J633" s="177">
        <f>J634</f>
        <v>1476.2</v>
      </c>
    </row>
    <row r="634" spans="2:10" ht="14.25" customHeight="1">
      <c r="B634" s="188" t="s">
        <v>584</v>
      </c>
      <c r="C634" s="137" t="s">
        <v>343</v>
      </c>
      <c r="D634" s="137" t="s">
        <v>347</v>
      </c>
      <c r="E634" s="56" t="s">
        <v>609</v>
      </c>
      <c r="F634" s="137" t="s">
        <v>483</v>
      </c>
      <c r="G634" s="137"/>
      <c r="H634" s="177">
        <f>H635</f>
        <v>1464.3</v>
      </c>
      <c r="I634" s="177">
        <f>I635</f>
        <v>1516.4</v>
      </c>
      <c r="J634" s="177">
        <f>J635</f>
        <v>1476.2</v>
      </c>
    </row>
    <row r="635" spans="2:10" ht="14.25" customHeight="1">
      <c r="B635" s="188" t="s">
        <v>585</v>
      </c>
      <c r="C635" s="137" t="s">
        <v>343</v>
      </c>
      <c r="D635" s="137" t="s">
        <v>347</v>
      </c>
      <c r="E635" s="56" t="s">
        <v>609</v>
      </c>
      <c r="F635" s="137">
        <v>610</v>
      </c>
      <c r="G635" s="137"/>
      <c r="H635" s="177">
        <f>H636</f>
        <v>1464.3</v>
      </c>
      <c r="I635" s="177">
        <f>I636</f>
        <v>1516.4</v>
      </c>
      <c r="J635" s="177">
        <f>J636</f>
        <v>1476.2</v>
      </c>
    </row>
    <row r="636" spans="2:10" ht="14.25" customHeight="1">
      <c r="B636" s="216" t="s">
        <v>392</v>
      </c>
      <c r="C636" s="137" t="s">
        <v>343</v>
      </c>
      <c r="D636" s="137" t="s">
        <v>347</v>
      </c>
      <c r="E636" s="56" t="s">
        <v>609</v>
      </c>
      <c r="F636" s="137">
        <v>610</v>
      </c>
      <c r="G636" s="137" t="s">
        <v>453</v>
      </c>
      <c r="H636" s="177">
        <f>'Прил. 7'!I866</f>
        <v>1464.3</v>
      </c>
      <c r="I636" s="177">
        <f>'Прил. 7'!J866</f>
        <v>1516.4</v>
      </c>
      <c r="J636" s="177">
        <f>'Прил. 7'!K866</f>
        <v>1476.2</v>
      </c>
    </row>
    <row r="637" spans="2:10" ht="15.75" customHeight="1">
      <c r="B637" s="188" t="s">
        <v>607</v>
      </c>
      <c r="C637" s="137" t="s">
        <v>343</v>
      </c>
      <c r="D637" s="137" t="s">
        <v>347</v>
      </c>
      <c r="E637" s="56" t="s">
        <v>610</v>
      </c>
      <c r="F637" s="137"/>
      <c r="G637" s="137"/>
      <c r="H637" s="177">
        <f>H639</f>
        <v>7812</v>
      </c>
      <c r="I637" s="177">
        <f>I639</f>
        <v>7812</v>
      </c>
      <c r="J637" s="177">
        <f>J639</f>
        <v>7812</v>
      </c>
    </row>
    <row r="638" spans="2:10" ht="12.75" customHeight="1">
      <c r="B638" s="191" t="s">
        <v>594</v>
      </c>
      <c r="C638" s="137" t="s">
        <v>343</v>
      </c>
      <c r="D638" s="137" t="s">
        <v>347</v>
      </c>
      <c r="E638" s="56" t="s">
        <v>611</v>
      </c>
      <c r="F638" s="137"/>
      <c r="G638" s="137"/>
      <c r="H638" s="177">
        <f>H639</f>
        <v>7812</v>
      </c>
      <c r="I638" s="177">
        <f>I639</f>
        <v>7812</v>
      </c>
      <c r="J638" s="177">
        <f>J639</f>
        <v>7812</v>
      </c>
    </row>
    <row r="639" spans="2:10" ht="12.75" customHeight="1">
      <c r="B639" s="188" t="s">
        <v>584</v>
      </c>
      <c r="C639" s="137" t="s">
        <v>343</v>
      </c>
      <c r="D639" s="137" t="s">
        <v>347</v>
      </c>
      <c r="E639" s="56" t="s">
        <v>611</v>
      </c>
      <c r="F639" s="137" t="s">
        <v>483</v>
      </c>
      <c r="G639" s="137"/>
      <c r="H639" s="177">
        <f>H640</f>
        <v>7812</v>
      </c>
      <c r="I639" s="177">
        <f>I640</f>
        <v>7812</v>
      </c>
      <c r="J639" s="177">
        <f>J640</f>
        <v>7812</v>
      </c>
    </row>
    <row r="640" spans="2:10" ht="12.75" customHeight="1">
      <c r="B640" s="188" t="s">
        <v>585</v>
      </c>
      <c r="C640" s="137" t="s">
        <v>343</v>
      </c>
      <c r="D640" s="137" t="s">
        <v>347</v>
      </c>
      <c r="E640" s="56" t="s">
        <v>611</v>
      </c>
      <c r="F640" s="137">
        <v>610</v>
      </c>
      <c r="G640" s="137"/>
      <c r="H640" s="177">
        <f>H641</f>
        <v>7812</v>
      </c>
      <c r="I640" s="177">
        <f>I641</f>
        <v>7812</v>
      </c>
      <c r="J640" s="177">
        <f>J641</f>
        <v>7812</v>
      </c>
    </row>
    <row r="641" spans="2:10" ht="12.75" customHeight="1">
      <c r="B641" s="188" t="s">
        <v>585</v>
      </c>
      <c r="C641" s="137" t="s">
        <v>343</v>
      </c>
      <c r="D641" s="137" t="s">
        <v>347</v>
      </c>
      <c r="E641" s="56" t="s">
        <v>611</v>
      </c>
      <c r="F641" s="137">
        <v>610</v>
      </c>
      <c r="G641" s="137"/>
      <c r="H641" s="177">
        <f>H642</f>
        <v>7812</v>
      </c>
      <c r="I641" s="177">
        <f>I642</f>
        <v>7812</v>
      </c>
      <c r="J641" s="177">
        <f>J642</f>
        <v>7812</v>
      </c>
    </row>
    <row r="642" spans="2:10" ht="14.25" customHeight="1">
      <c r="B642" s="188" t="s">
        <v>393</v>
      </c>
      <c r="C642" s="137" t="s">
        <v>343</v>
      </c>
      <c r="D642" s="137" t="s">
        <v>347</v>
      </c>
      <c r="E642" s="56" t="s">
        <v>611</v>
      </c>
      <c r="F642" s="137">
        <v>610</v>
      </c>
      <c r="G642" s="137" t="s">
        <v>425</v>
      </c>
      <c r="H642" s="177">
        <f>'Прил. 7'!I872</f>
        <v>7812</v>
      </c>
      <c r="I642" s="177">
        <f>'Прил. 7'!J872</f>
        <v>7812</v>
      </c>
      <c r="J642" s="177">
        <f>'Прил. 7'!K872</f>
        <v>7812</v>
      </c>
    </row>
    <row r="643" spans="2:10" ht="27.75" customHeight="1" hidden="1">
      <c r="B643" s="188" t="s">
        <v>612</v>
      </c>
      <c r="C643" s="137" t="s">
        <v>343</v>
      </c>
      <c r="D643" s="137" t="s">
        <v>347</v>
      </c>
      <c r="E643" s="56" t="s">
        <v>613</v>
      </c>
      <c r="F643" s="137"/>
      <c r="G643" s="137"/>
      <c r="H643" s="177">
        <f>H645</f>
        <v>0</v>
      </c>
      <c r="I643" s="177">
        <f>I645</f>
        <v>0</v>
      </c>
      <c r="J643" s="177">
        <f>J645</f>
        <v>0</v>
      </c>
    </row>
    <row r="644" spans="2:10" ht="12.75" customHeight="1" hidden="1">
      <c r="B644" s="191" t="s">
        <v>419</v>
      </c>
      <c r="C644" s="137" t="s">
        <v>343</v>
      </c>
      <c r="D644" s="137" t="s">
        <v>347</v>
      </c>
      <c r="E644" s="56" t="s">
        <v>614</v>
      </c>
      <c r="F644" s="137"/>
      <c r="G644" s="137"/>
      <c r="H644" s="177">
        <f>H645</f>
        <v>0</v>
      </c>
      <c r="I644" s="177">
        <f>I645</f>
        <v>0</v>
      </c>
      <c r="J644" s="177">
        <f>J645</f>
        <v>0</v>
      </c>
    </row>
    <row r="645" spans="2:10" ht="12.75" customHeight="1" hidden="1">
      <c r="B645" s="188" t="s">
        <v>584</v>
      </c>
      <c r="C645" s="137" t="s">
        <v>343</v>
      </c>
      <c r="D645" s="137" t="s">
        <v>347</v>
      </c>
      <c r="E645" s="56" t="s">
        <v>614</v>
      </c>
      <c r="F645" s="137" t="s">
        <v>483</v>
      </c>
      <c r="G645" s="137"/>
      <c r="H645" s="177">
        <f>H646</f>
        <v>0</v>
      </c>
      <c r="I645" s="177">
        <f>I646</f>
        <v>0</v>
      </c>
      <c r="J645" s="177">
        <f>J646</f>
        <v>0</v>
      </c>
    </row>
    <row r="646" spans="2:10" ht="12.75" customHeight="1" hidden="1">
      <c r="B646" s="188" t="s">
        <v>585</v>
      </c>
      <c r="C646" s="137" t="s">
        <v>343</v>
      </c>
      <c r="D646" s="137" t="s">
        <v>347</v>
      </c>
      <c r="E646" s="56" t="s">
        <v>614</v>
      </c>
      <c r="F646" s="137">
        <v>610</v>
      </c>
      <c r="G646" s="137"/>
      <c r="H646" s="177">
        <f>H647+H648</f>
        <v>0</v>
      </c>
      <c r="I646" s="177">
        <f>I647+I648</f>
        <v>0</v>
      </c>
      <c r="J646" s="177">
        <f>J647+J648</f>
        <v>0</v>
      </c>
    </row>
    <row r="647" spans="2:10" ht="14.25" customHeight="1" hidden="1">
      <c r="B647" s="188" t="s">
        <v>391</v>
      </c>
      <c r="C647" s="137" t="s">
        <v>343</v>
      </c>
      <c r="D647" s="137" t="s">
        <v>347</v>
      </c>
      <c r="E647" s="56" t="s">
        <v>615</v>
      </c>
      <c r="F647" s="137">
        <v>610</v>
      </c>
      <c r="G647" s="137">
        <v>2</v>
      </c>
      <c r="H647" s="177"/>
      <c r="I647" s="177"/>
      <c r="J647" s="177"/>
    </row>
    <row r="648" spans="2:10" ht="14.25" customHeight="1" hidden="1">
      <c r="B648" s="216" t="s">
        <v>392</v>
      </c>
      <c r="C648" s="137" t="s">
        <v>343</v>
      </c>
      <c r="D648" s="137" t="s">
        <v>347</v>
      </c>
      <c r="E648" s="56" t="s">
        <v>616</v>
      </c>
      <c r="F648" s="137">
        <v>610</v>
      </c>
      <c r="G648" s="137" t="s">
        <v>453</v>
      </c>
      <c r="H648" s="177"/>
      <c r="I648" s="177"/>
      <c r="J648" s="177"/>
    </row>
    <row r="649" spans="2:10" ht="14.25" customHeight="1">
      <c r="B649" s="292" t="s">
        <v>617</v>
      </c>
      <c r="C649" s="199" t="s">
        <v>343</v>
      </c>
      <c r="D649" s="199" t="s">
        <v>347</v>
      </c>
      <c r="E649" s="293" t="s">
        <v>618</v>
      </c>
      <c r="F649" s="199"/>
      <c r="G649" s="199"/>
      <c r="H649" s="177">
        <f>H650</f>
        <v>315.9</v>
      </c>
      <c r="I649" s="177">
        <f>I650</f>
        <v>336.6</v>
      </c>
      <c r="J649" s="177">
        <f>J650</f>
        <v>336.6</v>
      </c>
    </row>
    <row r="650" spans="2:10" ht="14.25" customHeight="1">
      <c r="B650" s="201" t="s">
        <v>584</v>
      </c>
      <c r="C650" s="199" t="s">
        <v>343</v>
      </c>
      <c r="D650" s="199" t="s">
        <v>347</v>
      </c>
      <c r="E650" s="293" t="s">
        <v>619</v>
      </c>
      <c r="F650" s="199"/>
      <c r="G650" s="199"/>
      <c r="H650" s="177">
        <f>H651</f>
        <v>315.9</v>
      </c>
      <c r="I650" s="177">
        <f>I651</f>
        <v>336.6</v>
      </c>
      <c r="J650" s="177">
        <f>J651</f>
        <v>336.6</v>
      </c>
    </row>
    <row r="651" spans="2:10" ht="14.25" customHeight="1">
      <c r="B651" s="201" t="s">
        <v>584</v>
      </c>
      <c r="C651" s="199" t="s">
        <v>343</v>
      </c>
      <c r="D651" s="199" t="s">
        <v>347</v>
      </c>
      <c r="E651" s="293" t="s">
        <v>619</v>
      </c>
      <c r="F651" s="199" t="s">
        <v>483</v>
      </c>
      <c r="G651" s="199"/>
      <c r="H651" s="177">
        <f>H652</f>
        <v>315.9</v>
      </c>
      <c r="I651" s="177">
        <f>I652</f>
        <v>336.6</v>
      </c>
      <c r="J651" s="177">
        <f>J652</f>
        <v>336.6</v>
      </c>
    </row>
    <row r="652" spans="2:10" ht="14.25" customHeight="1">
      <c r="B652" s="201" t="s">
        <v>585</v>
      </c>
      <c r="C652" s="199" t="s">
        <v>343</v>
      </c>
      <c r="D652" s="199" t="s">
        <v>347</v>
      </c>
      <c r="E652" s="293" t="s">
        <v>619</v>
      </c>
      <c r="F652" s="199">
        <v>610</v>
      </c>
      <c r="G652" s="199"/>
      <c r="H652" s="177">
        <f>H653</f>
        <v>315.9</v>
      </c>
      <c r="I652" s="177">
        <f>I653</f>
        <v>336.6</v>
      </c>
      <c r="J652" s="177">
        <f>J653</f>
        <v>336.6</v>
      </c>
    </row>
    <row r="653" spans="2:10" ht="14.25" customHeight="1">
      <c r="B653" s="264" t="s">
        <v>392</v>
      </c>
      <c r="C653" s="199" t="s">
        <v>343</v>
      </c>
      <c r="D653" s="199" t="s">
        <v>347</v>
      </c>
      <c r="E653" s="293" t="s">
        <v>619</v>
      </c>
      <c r="F653" s="199">
        <v>610</v>
      </c>
      <c r="G653" s="199" t="s">
        <v>453</v>
      </c>
      <c r="H653" s="177">
        <f>'Прил. 7'!I883</f>
        <v>315.9</v>
      </c>
      <c r="I653" s="177">
        <f>'Прил. 7'!J883</f>
        <v>336.6</v>
      </c>
      <c r="J653" s="177">
        <f>'Прил. 7'!K883</f>
        <v>336.6</v>
      </c>
    </row>
    <row r="654" spans="2:10" ht="29.25" customHeight="1" hidden="1">
      <c r="B654" s="183" t="s">
        <v>620</v>
      </c>
      <c r="C654" s="137" t="s">
        <v>343</v>
      </c>
      <c r="D654" s="137" t="s">
        <v>347</v>
      </c>
      <c r="E654" s="56" t="s">
        <v>621</v>
      </c>
      <c r="F654" s="137"/>
      <c r="G654" s="137"/>
      <c r="H654" s="177">
        <f>H655</f>
        <v>0</v>
      </c>
      <c r="I654" s="177">
        <f>I656</f>
        <v>0</v>
      </c>
      <c r="J654" s="177">
        <f>J655</f>
        <v>0</v>
      </c>
    </row>
    <row r="655" spans="2:10" ht="28.5" customHeight="1" hidden="1">
      <c r="B655" s="183" t="s">
        <v>622</v>
      </c>
      <c r="C655" s="137" t="s">
        <v>343</v>
      </c>
      <c r="D655" s="137" t="s">
        <v>347</v>
      </c>
      <c r="E655" s="42" t="s">
        <v>623</v>
      </c>
      <c r="F655" s="137"/>
      <c r="G655" s="137"/>
      <c r="H655" s="177">
        <f>H656</f>
        <v>0</v>
      </c>
      <c r="I655" s="177">
        <f>I656</f>
        <v>0</v>
      </c>
      <c r="J655" s="177">
        <f>J656</f>
        <v>0</v>
      </c>
    </row>
    <row r="656" spans="2:10" ht="15.75" customHeight="1" hidden="1">
      <c r="B656" s="188" t="s">
        <v>584</v>
      </c>
      <c r="C656" s="137" t="s">
        <v>343</v>
      </c>
      <c r="D656" s="137" t="s">
        <v>347</v>
      </c>
      <c r="E656" s="42" t="s">
        <v>623</v>
      </c>
      <c r="F656" s="137" t="s">
        <v>483</v>
      </c>
      <c r="G656" s="137"/>
      <c r="H656" s="177">
        <f>H657</f>
        <v>0</v>
      </c>
      <c r="I656" s="177">
        <f>I657</f>
        <v>0</v>
      </c>
      <c r="J656" s="177">
        <f>J657</f>
        <v>0</v>
      </c>
    </row>
    <row r="657" spans="2:10" ht="15" customHeight="1" hidden="1">
      <c r="B657" s="188" t="s">
        <v>585</v>
      </c>
      <c r="C657" s="137" t="s">
        <v>343</v>
      </c>
      <c r="D657" s="137" t="s">
        <v>347</v>
      </c>
      <c r="E657" s="42" t="s">
        <v>623</v>
      </c>
      <c r="F657" s="137" t="s">
        <v>589</v>
      </c>
      <c r="G657" s="137"/>
      <c r="H657" s="177">
        <f>H658+H659+H660</f>
        <v>0</v>
      </c>
      <c r="I657" s="177">
        <f>I658</f>
        <v>0</v>
      </c>
      <c r="J657" s="177">
        <f>J658+J659+J660</f>
        <v>0</v>
      </c>
    </row>
    <row r="658" spans="2:10" ht="15.75" customHeight="1" hidden="1">
      <c r="B658" s="188" t="s">
        <v>391</v>
      </c>
      <c r="C658" s="137" t="s">
        <v>343</v>
      </c>
      <c r="D658" s="137" t="s">
        <v>347</v>
      </c>
      <c r="E658" s="42" t="s">
        <v>623</v>
      </c>
      <c r="F658" s="137" t="s">
        <v>589</v>
      </c>
      <c r="G658" s="137" t="s">
        <v>415</v>
      </c>
      <c r="H658" s="177">
        <f>'Прил. 7'!I888</f>
        <v>0</v>
      </c>
      <c r="I658" s="177">
        <f>'Прил. 7'!J888</f>
        <v>0</v>
      </c>
      <c r="J658" s="177">
        <f>'Прил. 7'!K888</f>
        <v>0</v>
      </c>
    </row>
    <row r="659" spans="2:10" ht="15.75" customHeight="1" hidden="1">
      <c r="B659" s="216" t="s">
        <v>392</v>
      </c>
      <c r="C659" s="137" t="s">
        <v>343</v>
      </c>
      <c r="D659" s="137" t="s">
        <v>347</v>
      </c>
      <c r="E659" s="42" t="s">
        <v>623</v>
      </c>
      <c r="F659" s="137" t="s">
        <v>589</v>
      </c>
      <c r="G659" s="137" t="s">
        <v>453</v>
      </c>
      <c r="H659" s="177">
        <f>'Прил. 7'!I889</f>
        <v>0</v>
      </c>
      <c r="I659" s="177">
        <f>'Прил. 7'!J889</f>
        <v>0</v>
      </c>
      <c r="J659" s="177">
        <f>'Прил. 7'!K889</f>
        <v>0</v>
      </c>
    </row>
    <row r="660" spans="2:10" ht="15.75" customHeight="1" hidden="1">
      <c r="B660" s="188" t="s">
        <v>393</v>
      </c>
      <c r="C660" s="137" t="s">
        <v>343</v>
      </c>
      <c r="D660" s="137" t="s">
        <v>347</v>
      </c>
      <c r="E660" s="42" t="s">
        <v>623</v>
      </c>
      <c r="F660" s="137" t="s">
        <v>589</v>
      </c>
      <c r="G660" s="137" t="s">
        <v>425</v>
      </c>
      <c r="H660" s="177">
        <f>'Прил. 7'!I890</f>
        <v>0</v>
      </c>
      <c r="I660" s="177">
        <f>'Прил. 7'!J890</f>
        <v>0</v>
      </c>
      <c r="J660" s="177">
        <f>'Прил. 7'!K890</f>
        <v>0</v>
      </c>
    </row>
    <row r="661" spans="2:10" ht="27" customHeight="1">
      <c r="B661" s="181" t="s">
        <v>547</v>
      </c>
      <c r="C661" s="137" t="s">
        <v>343</v>
      </c>
      <c r="D661" s="137" t="s">
        <v>347</v>
      </c>
      <c r="E661" s="184" t="s">
        <v>548</v>
      </c>
      <c r="F661" s="137"/>
      <c r="G661" s="137"/>
      <c r="H661" s="177">
        <f>H662</f>
        <v>100</v>
      </c>
      <c r="I661" s="177">
        <f>I662</f>
        <v>0</v>
      </c>
      <c r="J661" s="177">
        <f>J662</f>
        <v>0</v>
      </c>
    </row>
    <row r="662" spans="2:10" ht="15.75" customHeight="1">
      <c r="B662" s="191" t="s">
        <v>407</v>
      </c>
      <c r="C662" s="137" t="s">
        <v>343</v>
      </c>
      <c r="D662" s="137" t="s">
        <v>347</v>
      </c>
      <c r="E662" s="184" t="s">
        <v>548</v>
      </c>
      <c r="F662" s="137" t="s">
        <v>408</v>
      </c>
      <c r="G662" s="137"/>
      <c r="H662" s="177">
        <f>H663</f>
        <v>100</v>
      </c>
      <c r="I662" s="177">
        <f>I663</f>
        <v>0</v>
      </c>
      <c r="J662" s="177">
        <f>J663</f>
        <v>0</v>
      </c>
    </row>
    <row r="663" spans="2:10" ht="15.75" customHeight="1">
      <c r="B663" s="191" t="s">
        <v>409</v>
      </c>
      <c r="C663" s="137" t="s">
        <v>343</v>
      </c>
      <c r="D663" s="137" t="s">
        <v>347</v>
      </c>
      <c r="E663" s="184" t="s">
        <v>548</v>
      </c>
      <c r="F663" s="137" t="s">
        <v>410</v>
      </c>
      <c r="G663" s="137"/>
      <c r="H663" s="177">
        <f>H664</f>
        <v>100</v>
      </c>
      <c r="I663" s="177">
        <f>I664</f>
        <v>0</v>
      </c>
      <c r="J663" s="177">
        <f>J664</f>
        <v>0</v>
      </c>
    </row>
    <row r="664" spans="2:10" ht="15.75" customHeight="1">
      <c r="B664" s="191" t="s">
        <v>392</v>
      </c>
      <c r="C664" s="137" t="s">
        <v>343</v>
      </c>
      <c r="D664" s="137" t="s">
        <v>347</v>
      </c>
      <c r="E664" s="184" t="s">
        <v>548</v>
      </c>
      <c r="F664" s="137" t="s">
        <v>410</v>
      </c>
      <c r="G664" s="137" t="s">
        <v>453</v>
      </c>
      <c r="H664" s="177">
        <f>'Прил. 7'!I894</f>
        <v>100</v>
      </c>
      <c r="I664" s="177">
        <f>'Прил. 7'!J894</f>
        <v>0</v>
      </c>
      <c r="J664" s="177">
        <f>'Прил. 7'!K894</f>
        <v>0</v>
      </c>
    </row>
    <row r="665" spans="2:10" ht="28.5" customHeight="1" hidden="1">
      <c r="B665" s="213" t="s">
        <v>447</v>
      </c>
      <c r="C665" s="137" t="s">
        <v>343</v>
      </c>
      <c r="D665" s="137" t="s">
        <v>347</v>
      </c>
      <c r="E665" s="56" t="s">
        <v>436</v>
      </c>
      <c r="F665" s="137"/>
      <c r="G665" s="137"/>
      <c r="H665" s="138">
        <f>H666</f>
        <v>0</v>
      </c>
      <c r="I665" s="138">
        <f>I666</f>
        <v>0</v>
      </c>
      <c r="J665" s="138">
        <f>J666</f>
        <v>0</v>
      </c>
    </row>
    <row r="666" spans="2:10" ht="15.75" customHeight="1" hidden="1">
      <c r="B666" s="183" t="s">
        <v>419</v>
      </c>
      <c r="C666" s="137" t="s">
        <v>343</v>
      </c>
      <c r="D666" s="137" t="s">
        <v>347</v>
      </c>
      <c r="E666" s="214" t="s">
        <v>448</v>
      </c>
      <c r="F666" s="137"/>
      <c r="G666" s="137"/>
      <c r="H666" s="138">
        <f>H667</f>
        <v>0</v>
      </c>
      <c r="I666" s="138">
        <f>I667</f>
        <v>0</v>
      </c>
      <c r="J666" s="138">
        <f>J667</f>
        <v>0</v>
      </c>
    </row>
    <row r="667" spans="2:10" ht="15.75" customHeight="1" hidden="1">
      <c r="B667" s="181" t="s">
        <v>584</v>
      </c>
      <c r="C667" s="137" t="s">
        <v>343</v>
      </c>
      <c r="D667" s="137" t="s">
        <v>347</v>
      </c>
      <c r="E667" s="214" t="s">
        <v>448</v>
      </c>
      <c r="F667" s="137" t="s">
        <v>483</v>
      </c>
      <c r="G667" s="137"/>
      <c r="H667" s="138">
        <f>H668</f>
        <v>0</v>
      </c>
      <c r="I667" s="138">
        <f>I668</f>
        <v>0</v>
      </c>
      <c r="J667" s="138">
        <f>J668</f>
        <v>0</v>
      </c>
    </row>
    <row r="668" spans="2:10" ht="15.75" customHeight="1" hidden="1">
      <c r="B668" s="181" t="s">
        <v>585</v>
      </c>
      <c r="C668" s="137" t="s">
        <v>343</v>
      </c>
      <c r="D668" s="137" t="s">
        <v>347</v>
      </c>
      <c r="E668" s="214" t="s">
        <v>448</v>
      </c>
      <c r="F668" s="137" t="s">
        <v>589</v>
      </c>
      <c r="G668" s="137"/>
      <c r="H668" s="138">
        <f>H669</f>
        <v>0</v>
      </c>
      <c r="I668" s="138">
        <f>I669</f>
        <v>0</v>
      </c>
      <c r="J668" s="138">
        <f>J669</f>
        <v>0</v>
      </c>
    </row>
    <row r="669" spans="2:10" ht="15.75" customHeight="1" hidden="1">
      <c r="B669" s="181" t="s">
        <v>391</v>
      </c>
      <c r="C669" s="137" t="s">
        <v>343</v>
      </c>
      <c r="D669" s="137" t="s">
        <v>347</v>
      </c>
      <c r="E669" s="214" t="s">
        <v>448</v>
      </c>
      <c r="F669" s="137" t="s">
        <v>589</v>
      </c>
      <c r="G669" s="137" t="s">
        <v>415</v>
      </c>
      <c r="H669" s="138">
        <f>'Прил. 7'!I899</f>
        <v>0</v>
      </c>
      <c r="I669" s="138">
        <f>'Прил. 7'!J899</f>
        <v>0</v>
      </c>
      <c r="J669" s="138">
        <f>'Прил. 7'!K899</f>
        <v>0</v>
      </c>
    </row>
    <row r="670" spans="2:10" ht="12.75" customHeight="1">
      <c r="B670" s="294" t="s">
        <v>624</v>
      </c>
      <c r="C670" s="180" t="s">
        <v>343</v>
      </c>
      <c r="D670" s="180" t="s">
        <v>349</v>
      </c>
      <c r="E670" s="56"/>
      <c r="F670" s="137"/>
      <c r="G670" s="137"/>
      <c r="H670" s="177">
        <f>H671+H679+H682+H685+H688+H691+H698+H705+H712</f>
        <v>26210.700000000004</v>
      </c>
      <c r="I670" s="177">
        <f>I671+I679+I682+I685+I688+I691+I698+I705+I712</f>
        <v>11790.399999999998</v>
      </c>
      <c r="J670" s="177">
        <f>J671+J679+J682+J685+J688+J691+J698+J705+J712</f>
        <v>12106.099999999999</v>
      </c>
    </row>
    <row r="671" spans="2:10" ht="27.75" customHeight="1">
      <c r="B671" s="286" t="s">
        <v>576</v>
      </c>
      <c r="C671" s="137" t="s">
        <v>343</v>
      </c>
      <c r="D671" s="137" t="s">
        <v>349</v>
      </c>
      <c r="E671" s="56" t="s">
        <v>577</v>
      </c>
      <c r="F671" s="137"/>
      <c r="G671" s="137"/>
      <c r="H671" s="177">
        <f aca="true" t="shared" si="6" ref="H671:H676">H672</f>
        <v>7399.9</v>
      </c>
      <c r="I671" s="177">
        <f aca="true" t="shared" si="7" ref="I671:I676">I672</f>
        <v>6093.1</v>
      </c>
      <c r="J671" s="177">
        <f aca="true" t="shared" si="8" ref="J671:J676">J672</f>
        <v>6493.1</v>
      </c>
    </row>
    <row r="672" spans="2:10" ht="13.5" customHeight="1">
      <c r="B672" s="190" t="s">
        <v>625</v>
      </c>
      <c r="C672" s="137" t="s">
        <v>343</v>
      </c>
      <c r="D672" s="137" t="s">
        <v>349</v>
      </c>
      <c r="E672" s="56" t="s">
        <v>626</v>
      </c>
      <c r="F672" s="137"/>
      <c r="G672" s="137"/>
      <c r="H672" s="177">
        <f t="shared" si="6"/>
        <v>7399.9</v>
      </c>
      <c r="I672" s="177">
        <f t="shared" si="7"/>
        <v>6093.1</v>
      </c>
      <c r="J672" s="177">
        <f t="shared" si="8"/>
        <v>6493.1</v>
      </c>
    </row>
    <row r="673" spans="2:10" ht="27.75" customHeight="1">
      <c r="B673" s="190" t="s">
        <v>627</v>
      </c>
      <c r="C673" s="137" t="s">
        <v>343</v>
      </c>
      <c r="D673" s="137" t="s">
        <v>349</v>
      </c>
      <c r="E673" s="56" t="s">
        <v>628</v>
      </c>
      <c r="F673" s="137"/>
      <c r="G673" s="137"/>
      <c r="H673" s="177">
        <f t="shared" si="6"/>
        <v>7399.9</v>
      </c>
      <c r="I673" s="177">
        <f t="shared" si="7"/>
        <v>6093.1</v>
      </c>
      <c r="J673" s="177">
        <f t="shared" si="8"/>
        <v>6493.1</v>
      </c>
    </row>
    <row r="674" spans="2:10" ht="12.75" customHeight="1">
      <c r="B674" s="191" t="s">
        <v>594</v>
      </c>
      <c r="C674" s="137" t="s">
        <v>343</v>
      </c>
      <c r="D674" s="137" t="s">
        <v>349</v>
      </c>
      <c r="E674" s="42" t="s">
        <v>629</v>
      </c>
      <c r="F674" s="137"/>
      <c r="G674" s="137"/>
      <c r="H674" s="177">
        <f t="shared" si="6"/>
        <v>7399.9</v>
      </c>
      <c r="I674" s="177">
        <f t="shared" si="7"/>
        <v>6093.1</v>
      </c>
      <c r="J674" s="177">
        <f t="shared" si="8"/>
        <v>6493.1</v>
      </c>
    </row>
    <row r="675" spans="2:10" ht="12.75" customHeight="1">
      <c r="B675" s="188" t="s">
        <v>584</v>
      </c>
      <c r="C675" s="137" t="s">
        <v>343</v>
      </c>
      <c r="D675" s="137" t="s">
        <v>349</v>
      </c>
      <c r="E675" s="42" t="s">
        <v>629</v>
      </c>
      <c r="F675" s="137" t="s">
        <v>483</v>
      </c>
      <c r="G675" s="137"/>
      <c r="H675" s="177">
        <f t="shared" si="6"/>
        <v>7399.9</v>
      </c>
      <c r="I675" s="177">
        <f t="shared" si="7"/>
        <v>6093.1</v>
      </c>
      <c r="J675" s="177">
        <f t="shared" si="8"/>
        <v>6493.1</v>
      </c>
    </row>
    <row r="676" spans="2:10" ht="12.75" customHeight="1">
      <c r="B676" s="188" t="s">
        <v>585</v>
      </c>
      <c r="C676" s="137" t="s">
        <v>343</v>
      </c>
      <c r="D676" s="137" t="s">
        <v>349</v>
      </c>
      <c r="E676" s="42" t="s">
        <v>629</v>
      </c>
      <c r="F676" s="137" t="s">
        <v>589</v>
      </c>
      <c r="G676" s="137"/>
      <c r="H676" s="177">
        <f t="shared" si="6"/>
        <v>7399.9</v>
      </c>
      <c r="I676" s="177">
        <f t="shared" si="7"/>
        <v>6093.1</v>
      </c>
      <c r="J676" s="177">
        <f t="shared" si="8"/>
        <v>6493.1</v>
      </c>
    </row>
    <row r="677" spans="2:10" ht="12.75" customHeight="1">
      <c r="B677" s="188" t="s">
        <v>391</v>
      </c>
      <c r="C677" s="137" t="s">
        <v>343</v>
      </c>
      <c r="D677" s="137" t="s">
        <v>349</v>
      </c>
      <c r="E677" s="42" t="s">
        <v>629</v>
      </c>
      <c r="F677" s="137" t="s">
        <v>589</v>
      </c>
      <c r="G677" s="137" t="s">
        <v>415</v>
      </c>
      <c r="H677" s="177">
        <f>'Прил. 7'!I914</f>
        <v>7399.9</v>
      </c>
      <c r="I677" s="177">
        <f>'Прил. 7'!J914</f>
        <v>6093.1</v>
      </c>
      <c r="J677" s="177">
        <f>'Прил. 7'!K914</f>
        <v>6493.1</v>
      </c>
    </row>
    <row r="678" spans="2:10" ht="28.5" customHeight="1">
      <c r="B678" s="224" t="s">
        <v>630</v>
      </c>
      <c r="C678" s="137" t="s">
        <v>343</v>
      </c>
      <c r="D678" s="137" t="s">
        <v>349</v>
      </c>
      <c r="E678" s="13" t="s">
        <v>631</v>
      </c>
      <c r="F678" s="137" t="s">
        <v>483</v>
      </c>
      <c r="G678" s="137"/>
      <c r="H678" s="138">
        <f>H679</f>
        <v>1700.9</v>
      </c>
      <c r="I678" s="138">
        <f>I679</f>
        <v>1494.7</v>
      </c>
      <c r="J678" s="138">
        <f>J679</f>
        <v>1494.7</v>
      </c>
    </row>
    <row r="679" spans="2:10" ht="12.75" customHeight="1">
      <c r="B679" s="188" t="s">
        <v>584</v>
      </c>
      <c r="C679" s="137" t="s">
        <v>343</v>
      </c>
      <c r="D679" s="137" t="s">
        <v>349</v>
      </c>
      <c r="E679" s="13" t="s">
        <v>631</v>
      </c>
      <c r="F679" s="137" t="s">
        <v>483</v>
      </c>
      <c r="G679" s="137"/>
      <c r="H679" s="138">
        <f>H680</f>
        <v>1700.9</v>
      </c>
      <c r="I679" s="138">
        <f>I680</f>
        <v>1494.7</v>
      </c>
      <c r="J679" s="138">
        <f>J680</f>
        <v>1494.7</v>
      </c>
    </row>
    <row r="680" spans="2:10" ht="12.75" customHeight="1">
      <c r="B680" s="188" t="s">
        <v>585</v>
      </c>
      <c r="C680" s="137" t="s">
        <v>343</v>
      </c>
      <c r="D680" s="137" t="s">
        <v>349</v>
      </c>
      <c r="E680" s="13" t="s">
        <v>631</v>
      </c>
      <c r="F680" s="137" t="s">
        <v>589</v>
      </c>
      <c r="G680" s="137"/>
      <c r="H680" s="138">
        <f>H681</f>
        <v>1700.9</v>
      </c>
      <c r="I680" s="138">
        <f>I681</f>
        <v>1494.7</v>
      </c>
      <c r="J680" s="138">
        <f>J681</f>
        <v>1494.7</v>
      </c>
    </row>
    <row r="681" spans="2:10" ht="12.75" customHeight="1">
      <c r="B681" s="188" t="s">
        <v>391</v>
      </c>
      <c r="C681" s="137" t="s">
        <v>343</v>
      </c>
      <c r="D681" s="137" t="s">
        <v>349</v>
      </c>
      <c r="E681" s="13" t="s">
        <v>631</v>
      </c>
      <c r="F681" s="137" t="s">
        <v>589</v>
      </c>
      <c r="G681" s="137" t="s">
        <v>415</v>
      </c>
      <c r="H681" s="138">
        <f>'Прил. 7'!I918</f>
        <v>1700.9</v>
      </c>
      <c r="I681" s="138">
        <f>'Прил. 7'!J918</f>
        <v>1494.7</v>
      </c>
      <c r="J681" s="138">
        <f>'Прил. 7'!K918</f>
        <v>1494.7</v>
      </c>
    </row>
    <row r="682" spans="2:10" ht="12.75" customHeight="1">
      <c r="B682" s="188" t="s">
        <v>632</v>
      </c>
      <c r="C682" s="137" t="s">
        <v>343</v>
      </c>
      <c r="D682" s="137" t="s">
        <v>349</v>
      </c>
      <c r="E682" s="13" t="s">
        <v>631</v>
      </c>
      <c r="F682" s="137" t="s">
        <v>483</v>
      </c>
      <c r="G682" s="137"/>
      <c r="H682" s="138">
        <f>H683</f>
        <v>11.7</v>
      </c>
      <c r="I682" s="138">
        <f>I683</f>
        <v>10.4</v>
      </c>
      <c r="J682" s="138">
        <f>J683</f>
        <v>10.4</v>
      </c>
    </row>
    <row r="683" spans="2:10" ht="12.75" customHeight="1">
      <c r="B683" s="188" t="s">
        <v>633</v>
      </c>
      <c r="C683" s="137" t="s">
        <v>343</v>
      </c>
      <c r="D683" s="137" t="s">
        <v>349</v>
      </c>
      <c r="E683" s="13" t="s">
        <v>631</v>
      </c>
      <c r="F683" s="137" t="s">
        <v>634</v>
      </c>
      <c r="G683" s="137"/>
      <c r="H683" s="138">
        <f>H684</f>
        <v>11.7</v>
      </c>
      <c r="I683" s="138">
        <f>I684</f>
        <v>10.4</v>
      </c>
      <c r="J683" s="138">
        <f>J684</f>
        <v>10.4</v>
      </c>
    </row>
    <row r="684" spans="2:10" ht="12.75" customHeight="1">
      <c r="B684" s="188" t="s">
        <v>391</v>
      </c>
      <c r="C684" s="137" t="s">
        <v>343</v>
      </c>
      <c r="D684" s="137" t="s">
        <v>349</v>
      </c>
      <c r="E684" s="13" t="s">
        <v>631</v>
      </c>
      <c r="F684" s="137" t="s">
        <v>634</v>
      </c>
      <c r="G684" s="137" t="s">
        <v>415</v>
      </c>
      <c r="H684" s="138">
        <f>'Прил. 7'!I921</f>
        <v>11.7</v>
      </c>
      <c r="I684" s="138">
        <f>'Прил. 7'!J921</f>
        <v>10.4</v>
      </c>
      <c r="J684" s="138">
        <f>'Прил. 7'!K921</f>
        <v>10.4</v>
      </c>
    </row>
    <row r="685" spans="2:10" ht="12.75" customHeight="1">
      <c r="B685" s="188" t="s">
        <v>635</v>
      </c>
      <c r="C685" s="137" t="s">
        <v>343</v>
      </c>
      <c r="D685" s="137" t="s">
        <v>349</v>
      </c>
      <c r="E685" s="13" t="s">
        <v>631</v>
      </c>
      <c r="F685" s="137" t="s">
        <v>483</v>
      </c>
      <c r="G685" s="137"/>
      <c r="H685" s="138">
        <f>H686</f>
        <v>11.7</v>
      </c>
      <c r="I685" s="138">
        <f>I686</f>
        <v>10.4</v>
      </c>
      <c r="J685" s="138">
        <f>J686</f>
        <v>10.4</v>
      </c>
    </row>
    <row r="686" spans="2:10" ht="41.25" customHeight="1">
      <c r="B686" s="181" t="s">
        <v>636</v>
      </c>
      <c r="C686" s="137" t="s">
        <v>343</v>
      </c>
      <c r="D686" s="137" t="s">
        <v>349</v>
      </c>
      <c r="E686" s="13" t="s">
        <v>631</v>
      </c>
      <c r="F686" s="137" t="s">
        <v>637</v>
      </c>
      <c r="G686" s="137"/>
      <c r="H686" s="138">
        <f>H687</f>
        <v>11.7</v>
      </c>
      <c r="I686" s="138">
        <f>I687</f>
        <v>10.4</v>
      </c>
      <c r="J686" s="138">
        <f>J687</f>
        <v>10.4</v>
      </c>
    </row>
    <row r="687" spans="2:10" ht="12.75" customHeight="1">
      <c r="B687" s="188" t="s">
        <v>391</v>
      </c>
      <c r="C687" s="137" t="s">
        <v>343</v>
      </c>
      <c r="D687" s="137" t="s">
        <v>349</v>
      </c>
      <c r="E687" s="13" t="s">
        <v>631</v>
      </c>
      <c r="F687" s="137" t="s">
        <v>637</v>
      </c>
      <c r="G687" s="137" t="s">
        <v>415</v>
      </c>
      <c r="H687" s="138">
        <f>'Прил. 7'!I924</f>
        <v>11.7</v>
      </c>
      <c r="I687" s="138">
        <f>'Прил. 7'!J924</f>
        <v>10.4</v>
      </c>
      <c r="J687" s="138">
        <f>'Прил. 7'!K924</f>
        <v>10.4</v>
      </c>
    </row>
    <row r="688" spans="2:10" ht="12.75" customHeight="1">
      <c r="B688" s="188" t="s">
        <v>411</v>
      </c>
      <c r="C688" s="137" t="s">
        <v>343</v>
      </c>
      <c r="D688" s="137" t="s">
        <v>349</v>
      </c>
      <c r="E688" s="13" t="s">
        <v>631</v>
      </c>
      <c r="F688" s="137" t="s">
        <v>412</v>
      </c>
      <c r="G688" s="137"/>
      <c r="H688" s="138">
        <f>H689</f>
        <v>11.7</v>
      </c>
      <c r="I688" s="138">
        <f>I689</f>
        <v>10.4</v>
      </c>
      <c r="J688" s="138">
        <f>J689</f>
        <v>10.4</v>
      </c>
    </row>
    <row r="689" spans="2:10" ht="54" customHeight="1">
      <c r="B689" s="181" t="s">
        <v>638</v>
      </c>
      <c r="C689" s="137" t="s">
        <v>343</v>
      </c>
      <c r="D689" s="137" t="s">
        <v>349</v>
      </c>
      <c r="E689" s="13" t="s">
        <v>631</v>
      </c>
      <c r="F689" s="137" t="s">
        <v>526</v>
      </c>
      <c r="G689" s="137"/>
      <c r="H689" s="138">
        <f>H690</f>
        <v>11.7</v>
      </c>
      <c r="I689" s="138">
        <f>I690</f>
        <v>10.4</v>
      </c>
      <c r="J689" s="138">
        <f>J690</f>
        <v>10.4</v>
      </c>
    </row>
    <row r="690" spans="2:10" ht="12.75" customHeight="1">
      <c r="B690" s="188" t="s">
        <v>391</v>
      </c>
      <c r="C690" s="137" t="s">
        <v>343</v>
      </c>
      <c r="D690" s="137" t="s">
        <v>349</v>
      </c>
      <c r="E690" s="13" t="s">
        <v>631</v>
      </c>
      <c r="F690" s="137" t="s">
        <v>526</v>
      </c>
      <c r="G690" s="137" t="s">
        <v>415</v>
      </c>
      <c r="H690" s="138">
        <f>'Прил. 7'!I927</f>
        <v>11.7</v>
      </c>
      <c r="I690" s="138">
        <f>'Прил. 7'!J927</f>
        <v>10.4</v>
      </c>
      <c r="J690" s="138">
        <f>'Прил. 7'!K927</f>
        <v>10.4</v>
      </c>
    </row>
    <row r="691" spans="2:10" ht="28.5" customHeight="1">
      <c r="B691" s="213" t="s">
        <v>639</v>
      </c>
      <c r="C691" s="137" t="s">
        <v>343</v>
      </c>
      <c r="D691" s="137" t="s">
        <v>349</v>
      </c>
      <c r="E691" s="42" t="s">
        <v>640</v>
      </c>
      <c r="F691" s="137"/>
      <c r="G691" s="137"/>
      <c r="H691" s="177">
        <f aca="true" t="shared" si="9" ref="H691:H696">H692</f>
        <v>5096.1</v>
      </c>
      <c r="I691" s="177">
        <f aca="true" t="shared" si="10" ref="I691:I696">I692</f>
        <v>4171.4</v>
      </c>
      <c r="J691" s="177">
        <f aca="true" t="shared" si="11" ref="J691:J696">J692</f>
        <v>4087.1</v>
      </c>
    </row>
    <row r="692" spans="2:10" ht="15.75" customHeight="1">
      <c r="B692" s="190" t="s">
        <v>641</v>
      </c>
      <c r="C692" s="137" t="s">
        <v>343</v>
      </c>
      <c r="D692" s="137" t="s">
        <v>349</v>
      </c>
      <c r="E692" s="42" t="s">
        <v>642</v>
      </c>
      <c r="F692" s="137"/>
      <c r="G692" s="137"/>
      <c r="H692" s="177">
        <f t="shared" si="9"/>
        <v>5096.1</v>
      </c>
      <c r="I692" s="177">
        <f t="shared" si="10"/>
        <v>4171.4</v>
      </c>
      <c r="J692" s="177">
        <f t="shared" si="11"/>
        <v>4087.1</v>
      </c>
    </row>
    <row r="693" spans="2:10" ht="54" customHeight="1">
      <c r="B693" s="190" t="s">
        <v>643</v>
      </c>
      <c r="C693" s="137" t="s">
        <v>343</v>
      </c>
      <c r="D693" s="137" t="s">
        <v>349</v>
      </c>
      <c r="E693" s="184" t="s">
        <v>644</v>
      </c>
      <c r="F693" s="137"/>
      <c r="G693" s="137"/>
      <c r="H693" s="177">
        <f t="shared" si="9"/>
        <v>5096.1</v>
      </c>
      <c r="I693" s="177">
        <f t="shared" si="10"/>
        <v>4171.4</v>
      </c>
      <c r="J693" s="177">
        <f t="shared" si="11"/>
        <v>4087.1</v>
      </c>
    </row>
    <row r="694" spans="2:10" ht="12.75" customHeight="1">
      <c r="B694" s="193" t="s">
        <v>645</v>
      </c>
      <c r="C694" s="137" t="s">
        <v>343</v>
      </c>
      <c r="D694" s="137" t="s">
        <v>349</v>
      </c>
      <c r="E694" s="184" t="s">
        <v>646</v>
      </c>
      <c r="F694" s="137"/>
      <c r="G694" s="137"/>
      <c r="H694" s="177">
        <f t="shared" si="9"/>
        <v>5096.1</v>
      </c>
      <c r="I694" s="177">
        <f t="shared" si="10"/>
        <v>4171.4</v>
      </c>
      <c r="J694" s="177">
        <f t="shared" si="11"/>
        <v>4087.1</v>
      </c>
    </row>
    <row r="695" spans="2:10" ht="12.75" customHeight="1">
      <c r="B695" s="188" t="s">
        <v>584</v>
      </c>
      <c r="C695" s="137" t="s">
        <v>343</v>
      </c>
      <c r="D695" s="137" t="s">
        <v>349</v>
      </c>
      <c r="E695" s="184" t="s">
        <v>646</v>
      </c>
      <c r="F695" s="130">
        <v>600</v>
      </c>
      <c r="G695" s="137"/>
      <c r="H695" s="177">
        <f t="shared" si="9"/>
        <v>5096.1</v>
      </c>
      <c r="I695" s="177">
        <f t="shared" si="10"/>
        <v>4171.4</v>
      </c>
      <c r="J695" s="177">
        <f t="shared" si="11"/>
        <v>4087.1</v>
      </c>
    </row>
    <row r="696" spans="2:10" ht="12.75" customHeight="1">
      <c r="B696" s="188" t="s">
        <v>585</v>
      </c>
      <c r="C696" s="137" t="s">
        <v>343</v>
      </c>
      <c r="D696" s="137" t="s">
        <v>349</v>
      </c>
      <c r="E696" s="184" t="s">
        <v>646</v>
      </c>
      <c r="F696" s="130">
        <v>610</v>
      </c>
      <c r="G696" s="137"/>
      <c r="H696" s="177">
        <f t="shared" si="9"/>
        <v>5096.1</v>
      </c>
      <c r="I696" s="177">
        <f t="shared" si="10"/>
        <v>4171.4</v>
      </c>
      <c r="J696" s="177">
        <f t="shared" si="11"/>
        <v>4087.1</v>
      </c>
    </row>
    <row r="697" spans="2:10" ht="14.25" customHeight="1">
      <c r="B697" s="188" t="s">
        <v>391</v>
      </c>
      <c r="C697" s="137" t="s">
        <v>343</v>
      </c>
      <c r="D697" s="137" t="s">
        <v>349</v>
      </c>
      <c r="E697" s="184" t="s">
        <v>646</v>
      </c>
      <c r="F697" s="130">
        <v>610</v>
      </c>
      <c r="G697" s="137" t="s">
        <v>415</v>
      </c>
      <c r="H697" s="177">
        <f>'Прил. 7'!I1045</f>
        <v>5096.1</v>
      </c>
      <c r="I697" s="177">
        <f>'Прил. 7'!J1045</f>
        <v>4171.4</v>
      </c>
      <c r="J697" s="177">
        <f>'Прил. 7'!K1045</f>
        <v>4087.1</v>
      </c>
    </row>
    <row r="698" spans="2:10" ht="14.25" customHeight="1" hidden="1">
      <c r="B698" s="216" t="s">
        <v>590</v>
      </c>
      <c r="C698" s="137" t="s">
        <v>343</v>
      </c>
      <c r="D698" s="137" t="s">
        <v>349</v>
      </c>
      <c r="E698" s="27"/>
      <c r="F698" s="135"/>
      <c r="G698" s="135"/>
      <c r="H698" s="138">
        <f>H699</f>
        <v>0</v>
      </c>
      <c r="I698" s="138">
        <f>I699</f>
        <v>0</v>
      </c>
      <c r="J698" s="138">
        <f>J699</f>
        <v>0</v>
      </c>
    </row>
    <row r="699" spans="2:10" ht="28.5" customHeight="1" hidden="1">
      <c r="B699" s="224" t="s">
        <v>647</v>
      </c>
      <c r="C699" s="137" t="s">
        <v>343</v>
      </c>
      <c r="D699" s="137" t="s">
        <v>349</v>
      </c>
      <c r="E699" s="295" t="s">
        <v>648</v>
      </c>
      <c r="F699" s="137"/>
      <c r="G699" s="137"/>
      <c r="H699" s="138">
        <f>H700</f>
        <v>0</v>
      </c>
      <c r="I699" s="138">
        <f>I700</f>
        <v>0</v>
      </c>
      <c r="J699" s="138">
        <f>J700</f>
        <v>0</v>
      </c>
    </row>
    <row r="700" spans="2:10" ht="14.25" customHeight="1" hidden="1">
      <c r="B700" s="188" t="s">
        <v>584</v>
      </c>
      <c r="C700" s="137" t="s">
        <v>343</v>
      </c>
      <c r="D700" s="137" t="s">
        <v>349</v>
      </c>
      <c r="E700" s="295" t="s">
        <v>648</v>
      </c>
      <c r="F700" s="137" t="s">
        <v>483</v>
      </c>
      <c r="G700" s="137"/>
      <c r="H700" s="138">
        <f>H701</f>
        <v>0</v>
      </c>
      <c r="I700" s="138">
        <f>I701</f>
        <v>0</v>
      </c>
      <c r="J700" s="138">
        <f>J701</f>
        <v>0</v>
      </c>
    </row>
    <row r="701" spans="2:10" ht="14.25" customHeight="1" hidden="1">
      <c r="B701" s="188" t="s">
        <v>585</v>
      </c>
      <c r="C701" s="137" t="s">
        <v>343</v>
      </c>
      <c r="D701" s="137" t="s">
        <v>349</v>
      </c>
      <c r="E701" s="295" t="s">
        <v>648</v>
      </c>
      <c r="F701" s="137" t="s">
        <v>589</v>
      </c>
      <c r="G701" s="137"/>
      <c r="H701" s="138">
        <f>H702+H703+H704</f>
        <v>0</v>
      </c>
      <c r="I701" s="138">
        <f>I702+I703+I704</f>
        <v>0</v>
      </c>
      <c r="J701" s="138">
        <f>J702+J703+J704</f>
        <v>0</v>
      </c>
    </row>
    <row r="702" spans="2:10" ht="14.25" customHeight="1" hidden="1">
      <c r="B702" s="216" t="s">
        <v>391</v>
      </c>
      <c r="C702" s="137" t="s">
        <v>343</v>
      </c>
      <c r="D702" s="137" t="s">
        <v>349</v>
      </c>
      <c r="E702" s="295" t="s">
        <v>648</v>
      </c>
      <c r="F702" s="137" t="s">
        <v>589</v>
      </c>
      <c r="G702" s="137" t="s">
        <v>415</v>
      </c>
      <c r="H702" s="138">
        <f>'Прил. 7'!I906</f>
        <v>0</v>
      </c>
      <c r="I702" s="138">
        <f>'Прил. 7'!J906</f>
        <v>0</v>
      </c>
      <c r="J702" s="138">
        <f>'Прил. 7'!K906</f>
        <v>0</v>
      </c>
    </row>
    <row r="703" spans="2:10" ht="15.75" customHeight="1" hidden="1">
      <c r="B703" s="216" t="s">
        <v>392</v>
      </c>
      <c r="C703" s="137" t="s">
        <v>343</v>
      </c>
      <c r="D703" s="137" t="s">
        <v>349</v>
      </c>
      <c r="E703" s="295" t="s">
        <v>648</v>
      </c>
      <c r="F703" s="137" t="s">
        <v>589</v>
      </c>
      <c r="G703" s="137" t="s">
        <v>453</v>
      </c>
      <c r="H703" s="138">
        <f>'Прил. 7'!I907</f>
        <v>0</v>
      </c>
      <c r="I703" s="138">
        <f>'Прил. 7'!J907</f>
        <v>0</v>
      </c>
      <c r="J703" s="138">
        <f>'Прил. 7'!K907</f>
        <v>0</v>
      </c>
    </row>
    <row r="704" spans="2:10" ht="12.75" customHeight="1" hidden="1">
      <c r="B704" s="188" t="s">
        <v>393</v>
      </c>
      <c r="C704" s="137" t="s">
        <v>343</v>
      </c>
      <c r="D704" s="137" t="s">
        <v>349</v>
      </c>
      <c r="E704" s="295" t="s">
        <v>648</v>
      </c>
      <c r="F704" s="137" t="s">
        <v>589</v>
      </c>
      <c r="G704" s="137" t="s">
        <v>425</v>
      </c>
      <c r="H704" s="138">
        <f>'Прил. 7'!I908</f>
        <v>0</v>
      </c>
      <c r="I704" s="138">
        <f>'Прил. 7'!J908</f>
        <v>0</v>
      </c>
      <c r="J704" s="138">
        <f>'Прил. 7'!K908</f>
        <v>0</v>
      </c>
    </row>
    <row r="705" spans="2:10" ht="12.75" customHeight="1">
      <c r="B705" s="296" t="s">
        <v>625</v>
      </c>
      <c r="C705" s="137" t="s">
        <v>343</v>
      </c>
      <c r="D705" s="137" t="s">
        <v>349</v>
      </c>
      <c r="E705" s="295"/>
      <c r="F705" s="137"/>
      <c r="G705" s="137"/>
      <c r="H705" s="138">
        <f>H706</f>
        <v>20.7</v>
      </c>
      <c r="I705" s="138">
        <f>I706</f>
        <v>0</v>
      </c>
      <c r="J705" s="138">
        <f>J706</f>
        <v>0</v>
      </c>
    </row>
    <row r="706" spans="2:10" ht="49.5" customHeight="1">
      <c r="B706" s="297" t="s">
        <v>617</v>
      </c>
      <c r="C706" s="298" t="s">
        <v>343</v>
      </c>
      <c r="D706" s="298" t="s">
        <v>349</v>
      </c>
      <c r="E706" s="299" t="s">
        <v>619</v>
      </c>
      <c r="F706" s="300"/>
      <c r="G706" s="300"/>
      <c r="H706" s="301">
        <f>H707</f>
        <v>20.7</v>
      </c>
      <c r="I706" s="301">
        <f>I707</f>
        <v>0</v>
      </c>
      <c r="J706" s="301">
        <f>J707</f>
        <v>0</v>
      </c>
    </row>
    <row r="707" spans="2:10" ht="12.75" customHeight="1">
      <c r="B707" s="302" t="s">
        <v>584</v>
      </c>
      <c r="C707" s="298" t="s">
        <v>343</v>
      </c>
      <c r="D707" s="298" t="s">
        <v>349</v>
      </c>
      <c r="E707" s="299" t="s">
        <v>619</v>
      </c>
      <c r="F707" s="300" t="s">
        <v>483</v>
      </c>
      <c r="G707" s="300"/>
      <c r="H707" s="301">
        <f>H708</f>
        <v>20.7</v>
      </c>
      <c r="I707" s="301">
        <f>I708</f>
        <v>0</v>
      </c>
      <c r="J707" s="301">
        <f>J708</f>
        <v>0</v>
      </c>
    </row>
    <row r="708" spans="2:10" ht="14.25" customHeight="1">
      <c r="B708" s="303" t="s">
        <v>585</v>
      </c>
      <c r="C708" s="298" t="s">
        <v>343</v>
      </c>
      <c r="D708" s="298" t="s">
        <v>349</v>
      </c>
      <c r="E708" s="299" t="s">
        <v>619</v>
      </c>
      <c r="F708" s="300" t="s">
        <v>589</v>
      </c>
      <c r="G708" s="300"/>
      <c r="H708" s="301">
        <f>H709+H710+H711</f>
        <v>20.7</v>
      </c>
      <c r="I708" s="301">
        <f>I709+I710+I711</f>
        <v>0</v>
      </c>
      <c r="J708" s="301">
        <f>J709+J710+J711</f>
        <v>0</v>
      </c>
    </row>
    <row r="709" spans="2:10" ht="15.75" customHeight="1" hidden="1">
      <c r="B709" s="304" t="s">
        <v>391</v>
      </c>
      <c r="C709" s="300"/>
      <c r="D709" s="300"/>
      <c r="E709" s="305"/>
      <c r="F709" s="300"/>
      <c r="G709" s="300" t="s">
        <v>415</v>
      </c>
      <c r="H709" s="301">
        <f>'Прил. 7'!I931</f>
        <v>0</v>
      </c>
      <c r="I709" s="301">
        <f>'Прил. 7'!J931</f>
        <v>0</v>
      </c>
      <c r="J709" s="301">
        <f>'Прил. 7'!K931</f>
        <v>0</v>
      </c>
    </row>
    <row r="710" spans="2:10" ht="12.75" customHeight="1">
      <c r="B710" s="304" t="s">
        <v>392</v>
      </c>
      <c r="C710" s="298" t="s">
        <v>343</v>
      </c>
      <c r="D710" s="298" t="s">
        <v>349</v>
      </c>
      <c r="E710" s="299" t="s">
        <v>619</v>
      </c>
      <c r="F710" s="300" t="s">
        <v>589</v>
      </c>
      <c r="G710" s="300" t="s">
        <v>453</v>
      </c>
      <c r="H710" s="301">
        <f>'Прил. 7'!I932</f>
        <v>20.7</v>
      </c>
      <c r="I710" s="301">
        <f>'Прил. 7'!J932</f>
        <v>0</v>
      </c>
      <c r="J710" s="301">
        <f>'Прил. 7'!K932</f>
        <v>0</v>
      </c>
    </row>
    <row r="711" spans="2:10" ht="12.75" customHeight="1" hidden="1">
      <c r="B711" s="188" t="s">
        <v>393</v>
      </c>
      <c r="C711" s="137"/>
      <c r="D711" s="137"/>
      <c r="E711" s="295"/>
      <c r="F711" s="137"/>
      <c r="G711" s="137"/>
      <c r="H711" s="138">
        <f>'Прил. 7'!I933</f>
        <v>0</v>
      </c>
      <c r="I711" s="138">
        <f>'Прил. 7'!J933</f>
        <v>0</v>
      </c>
      <c r="J711" s="138">
        <f>'Прил. 7'!K933</f>
        <v>0</v>
      </c>
    </row>
    <row r="712" spans="2:10" ht="12.75" customHeight="1">
      <c r="B712" s="188" t="s">
        <v>649</v>
      </c>
      <c r="C712" s="137" t="s">
        <v>343</v>
      </c>
      <c r="D712" s="137" t="s">
        <v>349</v>
      </c>
      <c r="E712" s="186" t="s">
        <v>650</v>
      </c>
      <c r="F712" s="130"/>
      <c r="G712" s="137"/>
      <c r="H712" s="138">
        <f>H713</f>
        <v>11958</v>
      </c>
      <c r="I712" s="138">
        <f>I713</f>
        <v>0</v>
      </c>
      <c r="J712" s="138">
        <f>J713</f>
        <v>0</v>
      </c>
    </row>
    <row r="713" spans="2:10" ht="12.75" customHeight="1">
      <c r="B713" s="193" t="s">
        <v>645</v>
      </c>
      <c r="C713" s="137" t="s">
        <v>343</v>
      </c>
      <c r="D713" s="137" t="s">
        <v>349</v>
      </c>
      <c r="E713" s="186" t="s">
        <v>650</v>
      </c>
      <c r="F713" s="130"/>
      <c r="G713" s="137"/>
      <c r="H713" s="138">
        <f>H714</f>
        <v>11958</v>
      </c>
      <c r="I713" s="138">
        <f>I714</f>
        <v>0</v>
      </c>
      <c r="J713" s="138">
        <f>J714</f>
        <v>0</v>
      </c>
    </row>
    <row r="714" spans="2:10" ht="12.75" customHeight="1">
      <c r="B714" s="188" t="s">
        <v>584</v>
      </c>
      <c r="C714" s="137" t="s">
        <v>343</v>
      </c>
      <c r="D714" s="137" t="s">
        <v>349</v>
      </c>
      <c r="E714" s="186" t="s">
        <v>650</v>
      </c>
      <c r="F714" s="130">
        <v>600</v>
      </c>
      <c r="G714" s="137"/>
      <c r="H714" s="138">
        <f>H715</f>
        <v>11958</v>
      </c>
      <c r="I714" s="138">
        <f>I715</f>
        <v>0</v>
      </c>
      <c r="J714" s="138">
        <f>J715</f>
        <v>0</v>
      </c>
    </row>
    <row r="715" spans="2:10" ht="12.75" customHeight="1">
      <c r="B715" s="188" t="s">
        <v>585</v>
      </c>
      <c r="C715" s="137" t="s">
        <v>343</v>
      </c>
      <c r="D715" s="137" t="s">
        <v>349</v>
      </c>
      <c r="E715" s="186" t="s">
        <v>650</v>
      </c>
      <c r="F715" s="130">
        <v>610</v>
      </c>
      <c r="G715" s="137"/>
      <c r="H715" s="138">
        <f>H716+H717+H718</f>
        <v>11958</v>
      </c>
      <c r="I715" s="138">
        <f>I716+I717+I718</f>
        <v>0</v>
      </c>
      <c r="J715" s="138">
        <f>J716+J717+J718</f>
        <v>0</v>
      </c>
    </row>
    <row r="716" spans="2:10" ht="12.75" customHeight="1">
      <c r="B716" s="188" t="s">
        <v>391</v>
      </c>
      <c r="C716" s="137" t="s">
        <v>343</v>
      </c>
      <c r="D716" s="137" t="s">
        <v>349</v>
      </c>
      <c r="E716" s="186" t="s">
        <v>650</v>
      </c>
      <c r="F716" s="130">
        <v>610</v>
      </c>
      <c r="G716" s="137" t="s">
        <v>415</v>
      </c>
      <c r="H716" s="138">
        <f>'Прил. 7'!I1050</f>
        <v>597.9</v>
      </c>
      <c r="I716" s="138">
        <f>'Прил. 7'!J1050</f>
        <v>0</v>
      </c>
      <c r="J716" s="138">
        <f>'Прил. 7'!K1050</f>
        <v>0</v>
      </c>
    </row>
    <row r="717" spans="2:10" ht="12.75" customHeight="1">
      <c r="B717" s="188" t="s">
        <v>392</v>
      </c>
      <c r="C717" s="137" t="s">
        <v>343</v>
      </c>
      <c r="D717" s="137" t="s">
        <v>349</v>
      </c>
      <c r="E717" s="186" t="s">
        <v>650</v>
      </c>
      <c r="F717" s="130">
        <v>610</v>
      </c>
      <c r="G717" s="137" t="s">
        <v>453</v>
      </c>
      <c r="H717" s="138">
        <f>'Прил. 7'!I1051</f>
        <v>11360.1</v>
      </c>
      <c r="I717" s="138">
        <f>'Прил. 7'!J1051</f>
        <v>0</v>
      </c>
      <c r="J717" s="138">
        <f>'Прил. 7'!K1051</f>
        <v>0</v>
      </c>
    </row>
    <row r="718" spans="2:10" ht="12.75" customHeight="1">
      <c r="B718" s="188" t="s">
        <v>393</v>
      </c>
      <c r="C718" s="137" t="s">
        <v>343</v>
      </c>
      <c r="D718" s="137" t="s">
        <v>349</v>
      </c>
      <c r="E718" s="186" t="s">
        <v>650</v>
      </c>
      <c r="F718" s="130">
        <v>610</v>
      </c>
      <c r="G718" s="137" t="s">
        <v>425</v>
      </c>
      <c r="H718" s="138">
        <f>'Прил. 7'!I1052</f>
        <v>0</v>
      </c>
      <c r="I718" s="138">
        <f>'Прил. 7'!J1052</f>
        <v>0</v>
      </c>
      <c r="J718" s="138">
        <f>'Прил. 7'!K1052</f>
        <v>0</v>
      </c>
    </row>
    <row r="719" spans="2:10" ht="12.75" customHeight="1">
      <c r="B719" s="234" t="s">
        <v>350</v>
      </c>
      <c r="C719" s="180" t="s">
        <v>343</v>
      </c>
      <c r="D719" s="180" t="s">
        <v>351</v>
      </c>
      <c r="E719" s="137"/>
      <c r="F719" s="137"/>
      <c r="G719" s="137"/>
      <c r="H719" s="269">
        <f>H720+H797+H726+H803</f>
        <v>770.1999999999999</v>
      </c>
      <c r="I719" s="269">
        <f>I720+I797+I726+I803</f>
        <v>450</v>
      </c>
      <c r="J719" s="269">
        <f>J720+J797+J726+J803</f>
        <v>230</v>
      </c>
    </row>
    <row r="720" spans="2:10" ht="15.75" customHeight="1">
      <c r="B720" s="306" t="s">
        <v>651</v>
      </c>
      <c r="C720" s="135" t="s">
        <v>343</v>
      </c>
      <c r="D720" s="135" t="s">
        <v>351</v>
      </c>
      <c r="E720" s="307" t="s">
        <v>577</v>
      </c>
      <c r="F720" s="233"/>
      <c r="G720" s="233"/>
      <c r="H720" s="176">
        <f>H721</f>
        <v>546.8</v>
      </c>
      <c r="I720" s="176">
        <f>I721</f>
        <v>400</v>
      </c>
      <c r="J720" s="176">
        <f>J721</f>
        <v>200</v>
      </c>
    </row>
    <row r="721" spans="2:10" ht="12.75" customHeight="1">
      <c r="B721" s="190" t="s">
        <v>652</v>
      </c>
      <c r="C721" s="137" t="s">
        <v>343</v>
      </c>
      <c r="D721" s="137" t="s">
        <v>351</v>
      </c>
      <c r="E721" s="184" t="s">
        <v>653</v>
      </c>
      <c r="F721" s="189"/>
      <c r="G721" s="189"/>
      <c r="H721" s="177">
        <f>H722</f>
        <v>546.8</v>
      </c>
      <c r="I721" s="177">
        <f>I722</f>
        <v>400</v>
      </c>
      <c r="J721" s="177">
        <f>J722</f>
        <v>200</v>
      </c>
    </row>
    <row r="722" spans="2:10" ht="12.75" customHeight="1">
      <c r="B722" s="193" t="s">
        <v>654</v>
      </c>
      <c r="C722" s="137" t="s">
        <v>343</v>
      </c>
      <c r="D722" s="137" t="s">
        <v>351</v>
      </c>
      <c r="E722" s="184" t="s">
        <v>653</v>
      </c>
      <c r="F722" s="189"/>
      <c r="G722" s="189"/>
      <c r="H722" s="177">
        <f>H723</f>
        <v>546.8</v>
      </c>
      <c r="I722" s="177">
        <f>I723</f>
        <v>400</v>
      </c>
      <c r="J722" s="177">
        <f>J723</f>
        <v>200</v>
      </c>
    </row>
    <row r="723" spans="2:10" ht="12.75" customHeight="1">
      <c r="B723" s="188" t="s">
        <v>584</v>
      </c>
      <c r="C723" s="137" t="s">
        <v>343</v>
      </c>
      <c r="D723" s="137" t="s">
        <v>351</v>
      </c>
      <c r="E723" s="184" t="s">
        <v>653</v>
      </c>
      <c r="F723" s="137" t="s">
        <v>483</v>
      </c>
      <c r="G723" s="137"/>
      <c r="H723" s="177">
        <f>H724</f>
        <v>546.8</v>
      </c>
      <c r="I723" s="177">
        <f>I724</f>
        <v>400</v>
      </c>
      <c r="J723" s="177">
        <f>J724</f>
        <v>200</v>
      </c>
    </row>
    <row r="724" spans="2:10" ht="12.75" customHeight="1">
      <c r="B724" s="188" t="s">
        <v>585</v>
      </c>
      <c r="C724" s="137" t="s">
        <v>343</v>
      </c>
      <c r="D724" s="137" t="s">
        <v>351</v>
      </c>
      <c r="E724" s="184" t="s">
        <v>653</v>
      </c>
      <c r="F724" s="137">
        <v>610</v>
      </c>
      <c r="G724" s="137"/>
      <c r="H724" s="177">
        <f>H725</f>
        <v>546.8</v>
      </c>
      <c r="I724" s="177">
        <f>I725</f>
        <v>400</v>
      </c>
      <c r="J724" s="177">
        <f>J725</f>
        <v>200</v>
      </c>
    </row>
    <row r="725" spans="2:10" ht="14.25" customHeight="1">
      <c r="B725" s="188" t="s">
        <v>391</v>
      </c>
      <c r="C725" s="137" t="s">
        <v>343</v>
      </c>
      <c r="D725" s="137" t="s">
        <v>351</v>
      </c>
      <c r="E725" s="184" t="s">
        <v>653</v>
      </c>
      <c r="F725" s="137">
        <v>610</v>
      </c>
      <c r="G725" s="137">
        <v>2</v>
      </c>
      <c r="H725" s="177">
        <f>'Прил. 7'!I940</f>
        <v>546.8</v>
      </c>
      <c r="I725" s="177">
        <f>'Прил. 7'!J940</f>
        <v>400</v>
      </c>
      <c r="J725" s="177">
        <f>'Прил. 7'!K940</f>
        <v>200</v>
      </c>
    </row>
    <row r="726" spans="2:10" ht="27.75" customHeight="1" hidden="1">
      <c r="B726" s="308" t="s">
        <v>655</v>
      </c>
      <c r="C726" s="137" t="s">
        <v>343</v>
      </c>
      <c r="D726" s="137" t="s">
        <v>351</v>
      </c>
      <c r="E726" s="186" t="s">
        <v>656</v>
      </c>
      <c r="F726" s="137"/>
      <c r="G726" s="137"/>
      <c r="H726" s="177">
        <f>H727</f>
        <v>173.4</v>
      </c>
      <c r="I726" s="177">
        <f>I727</f>
        <v>0</v>
      </c>
      <c r="J726" s="177">
        <f>J727</f>
        <v>0</v>
      </c>
    </row>
    <row r="727" spans="2:10" ht="15.75" customHeight="1" hidden="1">
      <c r="B727" s="245" t="s">
        <v>657</v>
      </c>
      <c r="C727" s="137" t="s">
        <v>343</v>
      </c>
      <c r="D727" s="137" t="s">
        <v>351</v>
      </c>
      <c r="E727" s="186" t="s">
        <v>656</v>
      </c>
      <c r="F727" s="137"/>
      <c r="G727" s="137"/>
      <c r="H727" s="177">
        <f>H728</f>
        <v>173.4</v>
      </c>
      <c r="I727" s="177">
        <f>I728</f>
        <v>0</v>
      </c>
      <c r="J727" s="177">
        <f>J728</f>
        <v>0</v>
      </c>
    </row>
    <row r="728" spans="2:10" ht="12.75" customHeight="1" hidden="1">
      <c r="B728" s="188" t="s">
        <v>584</v>
      </c>
      <c r="C728" s="137" t="s">
        <v>343</v>
      </c>
      <c r="D728" s="137" t="s">
        <v>351</v>
      </c>
      <c r="E728" s="186" t="s">
        <v>656</v>
      </c>
      <c r="F728" s="137"/>
      <c r="G728" s="137"/>
      <c r="H728" s="177">
        <f>H729</f>
        <v>173.4</v>
      </c>
      <c r="I728" s="177">
        <f>I729</f>
        <v>0</v>
      </c>
      <c r="J728" s="177">
        <f>J729</f>
        <v>0</v>
      </c>
    </row>
    <row r="729" spans="2:10" ht="12.75" customHeight="1" hidden="1">
      <c r="B729" s="188" t="s">
        <v>585</v>
      </c>
      <c r="C729" s="137" t="s">
        <v>343</v>
      </c>
      <c r="D729" s="137" t="s">
        <v>351</v>
      </c>
      <c r="E729" s="186" t="s">
        <v>656</v>
      </c>
      <c r="F729" s="137" t="s">
        <v>483</v>
      </c>
      <c r="G729" s="137"/>
      <c r="H729" s="177">
        <f>H730+H731</f>
        <v>173.4</v>
      </c>
      <c r="I729" s="177">
        <f>I730+I731</f>
        <v>0</v>
      </c>
      <c r="J729" s="177">
        <f>J730+J731</f>
        <v>0</v>
      </c>
    </row>
    <row r="730" spans="2:10" ht="12.75" customHeight="1" hidden="1">
      <c r="B730" s="188" t="s">
        <v>391</v>
      </c>
      <c r="C730" s="137" t="s">
        <v>343</v>
      </c>
      <c r="D730" s="137" t="s">
        <v>351</v>
      </c>
      <c r="E730" s="186" t="s">
        <v>656</v>
      </c>
      <c r="F730" s="137">
        <v>610</v>
      </c>
      <c r="G730" s="137" t="s">
        <v>415</v>
      </c>
      <c r="H730" s="177">
        <f>'Прил. 7'!I945</f>
        <v>173.4</v>
      </c>
      <c r="I730" s="177">
        <f>'Прил. 7'!J945</f>
        <v>0</v>
      </c>
      <c r="J730" s="177">
        <f>'Прил. 7'!K945</f>
        <v>0</v>
      </c>
    </row>
    <row r="731" spans="2:10" ht="14.25" customHeight="1" hidden="1">
      <c r="B731" s="188" t="s">
        <v>392</v>
      </c>
      <c r="C731" s="137" t="s">
        <v>343</v>
      </c>
      <c r="D731" s="137" t="s">
        <v>351</v>
      </c>
      <c r="E731" s="186" t="s">
        <v>656</v>
      </c>
      <c r="F731" s="137">
        <v>610</v>
      </c>
      <c r="G731" s="137" t="s">
        <v>453</v>
      </c>
      <c r="H731" s="177"/>
      <c r="I731" s="177"/>
      <c r="J731" s="177"/>
    </row>
    <row r="732" spans="2:10" ht="12.75" customHeight="1" hidden="1">
      <c r="B732" s="188"/>
      <c r="C732" s="137"/>
      <c r="D732" s="137"/>
      <c r="E732" s="184"/>
      <c r="F732" s="137"/>
      <c r="G732" s="137"/>
      <c r="H732" s="177">
        <f>H734</f>
        <v>0</v>
      </c>
      <c r="I732" s="177"/>
      <c r="J732" s="177"/>
    </row>
    <row r="733" spans="2:10" ht="12.75" customHeight="1" hidden="1">
      <c r="B733" s="188"/>
      <c r="C733" s="137"/>
      <c r="D733" s="137"/>
      <c r="E733" s="184"/>
      <c r="F733" s="137"/>
      <c r="G733" s="137"/>
      <c r="H733" s="177">
        <f>H734</f>
        <v>0</v>
      </c>
      <c r="I733" s="177"/>
      <c r="J733" s="177"/>
    </row>
    <row r="734" spans="2:10" ht="12.75" customHeight="1" hidden="1">
      <c r="B734" s="188"/>
      <c r="C734" s="137"/>
      <c r="D734" s="137"/>
      <c r="E734" s="184"/>
      <c r="F734" s="137" t="s">
        <v>483</v>
      </c>
      <c r="G734" s="137"/>
      <c r="H734" s="177">
        <f>H735</f>
        <v>0</v>
      </c>
      <c r="I734" s="177"/>
      <c r="J734" s="177"/>
    </row>
    <row r="735" spans="2:10" ht="12.75" customHeight="1" hidden="1">
      <c r="B735" s="188"/>
      <c r="C735" s="137"/>
      <c r="D735" s="137"/>
      <c r="E735" s="184"/>
      <c r="F735" s="137">
        <v>610</v>
      </c>
      <c r="G735" s="137"/>
      <c r="H735" s="177">
        <f>H736</f>
        <v>0</v>
      </c>
      <c r="I735" s="177"/>
      <c r="J735" s="177"/>
    </row>
    <row r="736" spans="2:10" ht="14.25" customHeight="1" hidden="1">
      <c r="B736" s="188"/>
      <c r="C736" s="137"/>
      <c r="D736" s="137"/>
      <c r="E736" s="184"/>
      <c r="F736" s="137">
        <v>610</v>
      </c>
      <c r="G736" s="137">
        <v>2</v>
      </c>
      <c r="H736" s="177"/>
      <c r="I736" s="177"/>
      <c r="J736" s="177"/>
    </row>
    <row r="737" spans="2:10" ht="12.75" customHeight="1" hidden="1">
      <c r="B737" s="188"/>
      <c r="C737" s="137"/>
      <c r="D737" s="137"/>
      <c r="E737" s="184"/>
      <c r="F737" s="137"/>
      <c r="G737" s="137"/>
      <c r="H737" s="177">
        <f>H739</f>
        <v>0</v>
      </c>
      <c r="I737" s="177"/>
      <c r="J737" s="177"/>
    </row>
    <row r="738" spans="2:10" ht="12.75" customHeight="1" hidden="1">
      <c r="B738" s="245"/>
      <c r="C738" s="137"/>
      <c r="D738" s="137"/>
      <c r="E738" s="184"/>
      <c r="F738" s="137"/>
      <c r="G738" s="137"/>
      <c r="H738" s="177">
        <f>H739</f>
        <v>0</v>
      </c>
      <c r="I738" s="177"/>
      <c r="J738" s="177"/>
    </row>
    <row r="739" spans="2:10" ht="12.75" customHeight="1" hidden="1">
      <c r="B739" s="191"/>
      <c r="C739" s="137"/>
      <c r="D739" s="137"/>
      <c r="E739" s="184"/>
      <c r="F739" s="189">
        <v>300</v>
      </c>
      <c r="G739" s="137"/>
      <c r="H739" s="177">
        <f>H740</f>
        <v>0</v>
      </c>
      <c r="I739" s="177"/>
      <c r="J739" s="177"/>
    </row>
    <row r="740" spans="2:10" ht="12.75" customHeight="1" hidden="1">
      <c r="B740" s="191"/>
      <c r="C740" s="137"/>
      <c r="D740" s="137"/>
      <c r="E740" s="184"/>
      <c r="F740" s="189">
        <v>320</v>
      </c>
      <c r="G740" s="137"/>
      <c r="H740" s="177">
        <f>H741+H742</f>
        <v>0</v>
      </c>
      <c r="I740" s="177"/>
      <c r="J740" s="177"/>
    </row>
    <row r="741" spans="2:10" ht="14.25" customHeight="1" hidden="1">
      <c r="B741" s="188"/>
      <c r="C741" s="137"/>
      <c r="D741" s="137"/>
      <c r="E741" s="184"/>
      <c r="F741" s="189">
        <v>320</v>
      </c>
      <c r="G741" s="137">
        <v>2</v>
      </c>
      <c r="H741" s="177"/>
      <c r="I741" s="177"/>
      <c r="J741" s="177"/>
    </row>
    <row r="742" spans="2:10" ht="12.75" customHeight="1" hidden="1">
      <c r="B742" s="188"/>
      <c r="C742" s="137"/>
      <c r="D742" s="137"/>
      <c r="E742" s="184"/>
      <c r="F742" s="189">
        <v>320</v>
      </c>
      <c r="G742" s="137" t="s">
        <v>453</v>
      </c>
      <c r="H742" s="177">
        <v>0</v>
      </c>
      <c r="I742" s="177"/>
      <c r="J742" s="177"/>
    </row>
    <row r="743" spans="2:10" ht="12.75" customHeight="1" hidden="1">
      <c r="B743" s="188"/>
      <c r="C743" s="137"/>
      <c r="D743" s="137"/>
      <c r="E743" s="184"/>
      <c r="F743" s="137"/>
      <c r="G743" s="137"/>
      <c r="H743" s="177">
        <f>H745</f>
        <v>0</v>
      </c>
      <c r="I743" s="177"/>
      <c r="J743" s="177"/>
    </row>
    <row r="744" spans="2:10" ht="12.75" customHeight="1" hidden="1">
      <c r="B744" s="188"/>
      <c r="C744" s="137"/>
      <c r="D744" s="137"/>
      <c r="E744" s="184"/>
      <c r="F744" s="137"/>
      <c r="G744" s="137"/>
      <c r="H744" s="177">
        <f>H745</f>
        <v>0</v>
      </c>
      <c r="I744" s="177"/>
      <c r="J744" s="177"/>
    </row>
    <row r="745" spans="2:10" ht="12.75" customHeight="1" hidden="1">
      <c r="B745" s="191"/>
      <c r="C745" s="137"/>
      <c r="D745" s="137"/>
      <c r="E745" s="184"/>
      <c r="F745" s="137" t="s">
        <v>408</v>
      </c>
      <c r="G745" s="137"/>
      <c r="H745" s="177">
        <f>H746</f>
        <v>0</v>
      </c>
      <c r="I745" s="177"/>
      <c r="J745" s="177"/>
    </row>
    <row r="746" spans="2:10" ht="12.75" customHeight="1" hidden="1">
      <c r="B746" s="191"/>
      <c r="C746" s="137"/>
      <c r="D746" s="137"/>
      <c r="E746" s="184"/>
      <c r="F746" s="137" t="s">
        <v>410</v>
      </c>
      <c r="G746" s="137"/>
      <c r="H746" s="177">
        <f>H747</f>
        <v>0</v>
      </c>
      <c r="I746" s="177"/>
      <c r="J746" s="177"/>
    </row>
    <row r="747" spans="2:10" ht="14.25" customHeight="1" hidden="1">
      <c r="B747" s="188"/>
      <c r="C747" s="137"/>
      <c r="D747" s="137"/>
      <c r="E747" s="184"/>
      <c r="F747" s="137" t="s">
        <v>410</v>
      </c>
      <c r="G747" s="137">
        <v>2</v>
      </c>
      <c r="H747" s="177"/>
      <c r="I747" s="177"/>
      <c r="J747" s="177"/>
    </row>
    <row r="748" spans="2:10" ht="12.75" customHeight="1" hidden="1">
      <c r="B748" s="175"/>
      <c r="C748" s="137"/>
      <c r="D748" s="137"/>
      <c r="E748" s="184"/>
      <c r="F748" s="137"/>
      <c r="G748" s="137"/>
      <c r="H748" s="177">
        <f>H749+H778+H797</f>
        <v>20</v>
      </c>
      <c r="I748" s="177"/>
      <c r="J748" s="177"/>
    </row>
    <row r="749" spans="2:10" ht="12.75" customHeight="1" hidden="1">
      <c r="B749" s="191"/>
      <c r="C749" s="137"/>
      <c r="D749" s="137"/>
      <c r="E749" s="184"/>
      <c r="F749" s="137"/>
      <c r="G749" s="137"/>
      <c r="H749" s="177">
        <f>H750+H758+H763+H768+H773</f>
        <v>0</v>
      </c>
      <c r="I749" s="177"/>
      <c r="J749" s="177"/>
    </row>
    <row r="750" spans="2:10" ht="25.5" customHeight="1" hidden="1">
      <c r="B750" s="191"/>
      <c r="C750" s="137"/>
      <c r="D750" s="137"/>
      <c r="E750" s="184"/>
      <c r="F750" s="137"/>
      <c r="G750" s="137"/>
      <c r="H750" s="177">
        <f>H751</f>
        <v>0</v>
      </c>
      <c r="I750" s="177"/>
      <c r="J750" s="177"/>
    </row>
    <row r="751" spans="2:10" ht="12.75" customHeight="1" hidden="1">
      <c r="B751" s="193"/>
      <c r="C751" s="137"/>
      <c r="D751" s="137"/>
      <c r="E751" s="184"/>
      <c r="F751" s="137"/>
      <c r="G751" s="137"/>
      <c r="H751" s="177">
        <f>H755+H752</f>
        <v>0</v>
      </c>
      <c r="I751" s="177"/>
      <c r="J751" s="177"/>
    </row>
    <row r="752" spans="2:10" ht="25.5" customHeight="1" hidden="1">
      <c r="B752" s="188"/>
      <c r="C752" s="137"/>
      <c r="D752" s="137"/>
      <c r="E752" s="184"/>
      <c r="F752" s="137" t="s">
        <v>400</v>
      </c>
      <c r="G752" s="137"/>
      <c r="H752" s="177">
        <f>H753</f>
        <v>0</v>
      </c>
      <c r="I752" s="177"/>
      <c r="J752" s="177"/>
    </row>
    <row r="753" spans="2:10" ht="12.75" customHeight="1" hidden="1">
      <c r="B753" s="188"/>
      <c r="C753" s="137"/>
      <c r="D753" s="137"/>
      <c r="E753" s="184"/>
      <c r="F753" s="137" t="s">
        <v>474</v>
      </c>
      <c r="G753" s="137"/>
      <c r="H753" s="177">
        <f>H754</f>
        <v>0</v>
      </c>
      <c r="I753" s="177"/>
      <c r="J753" s="177"/>
    </row>
    <row r="754" spans="2:10" ht="14.25" customHeight="1" hidden="1">
      <c r="B754" s="188"/>
      <c r="C754" s="137"/>
      <c r="D754" s="137"/>
      <c r="E754" s="184"/>
      <c r="F754" s="137" t="s">
        <v>474</v>
      </c>
      <c r="G754" s="137">
        <v>2</v>
      </c>
      <c r="H754" s="177"/>
      <c r="I754" s="177"/>
      <c r="J754" s="177"/>
    </row>
    <row r="755" spans="2:10" ht="12.75" customHeight="1" hidden="1">
      <c r="B755" s="191"/>
      <c r="C755" s="137"/>
      <c r="D755" s="137"/>
      <c r="E755" s="184"/>
      <c r="F755" s="137" t="s">
        <v>408</v>
      </c>
      <c r="G755" s="137"/>
      <c r="H755" s="177">
        <f>H756</f>
        <v>0</v>
      </c>
      <c r="I755" s="177"/>
      <c r="J755" s="177"/>
    </row>
    <row r="756" spans="2:10" ht="12.75" customHeight="1" hidden="1">
      <c r="B756" s="191"/>
      <c r="C756" s="137"/>
      <c r="D756" s="137"/>
      <c r="E756" s="184"/>
      <c r="F756" s="137" t="s">
        <v>410</v>
      </c>
      <c r="G756" s="137"/>
      <c r="H756" s="177">
        <f>H757</f>
        <v>0</v>
      </c>
      <c r="I756" s="177"/>
      <c r="J756" s="177"/>
    </row>
    <row r="757" spans="2:10" ht="14.25" customHeight="1" hidden="1">
      <c r="B757" s="188"/>
      <c r="C757" s="137"/>
      <c r="D757" s="137"/>
      <c r="E757" s="184"/>
      <c r="F757" s="137" t="s">
        <v>410</v>
      </c>
      <c r="G757" s="137">
        <v>2</v>
      </c>
      <c r="H757" s="177"/>
      <c r="I757" s="177"/>
      <c r="J757" s="177"/>
    </row>
    <row r="758" spans="2:10" ht="25.5" customHeight="1" hidden="1">
      <c r="B758" s="188"/>
      <c r="C758" s="137"/>
      <c r="D758" s="137"/>
      <c r="E758" s="184"/>
      <c r="F758" s="137"/>
      <c r="G758" s="137"/>
      <c r="H758" s="177">
        <f>H760</f>
        <v>0</v>
      </c>
      <c r="I758" s="177"/>
      <c r="J758" s="177"/>
    </row>
    <row r="759" spans="2:10" ht="12.75" customHeight="1" hidden="1">
      <c r="B759" s="193"/>
      <c r="C759" s="137"/>
      <c r="D759" s="137"/>
      <c r="E759" s="184"/>
      <c r="F759" s="137"/>
      <c r="G759" s="137"/>
      <c r="H759" s="177">
        <f>H760</f>
        <v>0</v>
      </c>
      <c r="I759" s="177"/>
      <c r="J759" s="177"/>
    </row>
    <row r="760" spans="2:10" ht="12.75" customHeight="1" hidden="1">
      <c r="B760" s="191"/>
      <c r="C760" s="137"/>
      <c r="D760" s="137"/>
      <c r="E760" s="184"/>
      <c r="F760" s="137" t="s">
        <v>408</v>
      </c>
      <c r="G760" s="137"/>
      <c r="H760" s="177">
        <f>H761</f>
        <v>0</v>
      </c>
      <c r="I760" s="177"/>
      <c r="J760" s="177"/>
    </row>
    <row r="761" spans="2:10" ht="12.75" customHeight="1" hidden="1">
      <c r="B761" s="191"/>
      <c r="C761" s="137"/>
      <c r="D761" s="137"/>
      <c r="E761" s="184"/>
      <c r="F761" s="137" t="s">
        <v>410</v>
      </c>
      <c r="G761" s="137"/>
      <c r="H761" s="177">
        <f>H762</f>
        <v>0</v>
      </c>
      <c r="I761" s="177"/>
      <c r="J761" s="177"/>
    </row>
    <row r="762" spans="2:10" ht="14.25" customHeight="1" hidden="1">
      <c r="B762" s="188"/>
      <c r="C762" s="137"/>
      <c r="D762" s="137"/>
      <c r="E762" s="184"/>
      <c r="F762" s="137" t="s">
        <v>410</v>
      </c>
      <c r="G762" s="137" t="s">
        <v>415</v>
      </c>
      <c r="H762" s="177"/>
      <c r="I762" s="177"/>
      <c r="J762" s="177"/>
    </row>
    <row r="763" spans="2:10" ht="25.5" customHeight="1" hidden="1">
      <c r="B763" s="188"/>
      <c r="C763" s="137"/>
      <c r="D763" s="137"/>
      <c r="E763" s="184"/>
      <c r="F763" s="137"/>
      <c r="G763" s="137"/>
      <c r="H763" s="177">
        <f>H765</f>
        <v>0</v>
      </c>
      <c r="I763" s="177"/>
      <c r="J763" s="177"/>
    </row>
    <row r="764" spans="2:10" ht="12.75" customHeight="1" hidden="1">
      <c r="B764" s="188"/>
      <c r="C764" s="137"/>
      <c r="D764" s="137"/>
      <c r="E764" s="184"/>
      <c r="F764" s="137"/>
      <c r="G764" s="137"/>
      <c r="H764" s="177">
        <f>H765</f>
        <v>0</v>
      </c>
      <c r="I764" s="177"/>
      <c r="J764" s="177"/>
    </row>
    <row r="765" spans="2:10" ht="12.75" customHeight="1" hidden="1">
      <c r="B765" s="191"/>
      <c r="C765" s="137"/>
      <c r="D765" s="137"/>
      <c r="E765" s="184"/>
      <c r="F765" s="137" t="s">
        <v>408</v>
      </c>
      <c r="G765" s="137"/>
      <c r="H765" s="177">
        <f>H766</f>
        <v>0</v>
      </c>
      <c r="I765" s="177"/>
      <c r="J765" s="177"/>
    </row>
    <row r="766" spans="2:10" ht="12.75" customHeight="1" hidden="1">
      <c r="B766" s="191"/>
      <c r="C766" s="137"/>
      <c r="D766" s="137"/>
      <c r="E766" s="184"/>
      <c r="F766" s="137" t="s">
        <v>410</v>
      </c>
      <c r="G766" s="137"/>
      <c r="H766" s="177">
        <f>H767</f>
        <v>0</v>
      </c>
      <c r="I766" s="177"/>
      <c r="J766" s="177"/>
    </row>
    <row r="767" spans="2:10" ht="14.25" customHeight="1" hidden="1">
      <c r="B767" s="188"/>
      <c r="C767" s="137"/>
      <c r="D767" s="137"/>
      <c r="E767" s="184"/>
      <c r="F767" s="137" t="s">
        <v>410</v>
      </c>
      <c r="G767" s="137">
        <v>2</v>
      </c>
      <c r="H767" s="177"/>
      <c r="I767" s="177"/>
      <c r="J767" s="177"/>
    </row>
    <row r="768" spans="2:10" ht="12.75" customHeight="1" hidden="1">
      <c r="B768" s="188"/>
      <c r="C768" s="137"/>
      <c r="D768" s="137"/>
      <c r="E768" s="184"/>
      <c r="F768" s="137"/>
      <c r="G768" s="137"/>
      <c r="H768" s="177">
        <f>H770</f>
        <v>0</v>
      </c>
      <c r="I768" s="177"/>
      <c r="J768" s="177"/>
    </row>
    <row r="769" spans="2:10" ht="12.75" customHeight="1" hidden="1">
      <c r="B769" s="188"/>
      <c r="C769" s="137"/>
      <c r="D769" s="137"/>
      <c r="E769" s="184"/>
      <c r="F769" s="137"/>
      <c r="G769" s="137"/>
      <c r="H769" s="177">
        <f>H770</f>
        <v>0</v>
      </c>
      <c r="I769" s="177"/>
      <c r="J769" s="177"/>
    </row>
    <row r="770" spans="2:10" ht="12.75" customHeight="1" hidden="1">
      <c r="B770" s="191"/>
      <c r="C770" s="137"/>
      <c r="D770" s="137"/>
      <c r="E770" s="184"/>
      <c r="F770" s="137" t="s">
        <v>408</v>
      </c>
      <c r="G770" s="137"/>
      <c r="H770" s="177">
        <f>H771</f>
        <v>0</v>
      </c>
      <c r="I770" s="177"/>
      <c r="J770" s="177"/>
    </row>
    <row r="771" spans="2:10" ht="12.75" customHeight="1" hidden="1">
      <c r="B771" s="191"/>
      <c r="C771" s="137"/>
      <c r="D771" s="137"/>
      <c r="E771" s="184"/>
      <c r="F771" s="137" t="s">
        <v>410</v>
      </c>
      <c r="G771" s="137"/>
      <c r="H771" s="177">
        <f>H772</f>
        <v>0</v>
      </c>
      <c r="I771" s="177"/>
      <c r="J771" s="177"/>
    </row>
    <row r="772" spans="2:10" ht="14.25" customHeight="1" hidden="1">
      <c r="B772" s="188"/>
      <c r="C772" s="137"/>
      <c r="D772" s="137"/>
      <c r="E772" s="184"/>
      <c r="F772" s="137" t="s">
        <v>410</v>
      </c>
      <c r="G772" s="137">
        <v>2</v>
      </c>
      <c r="H772" s="177"/>
      <c r="I772" s="177"/>
      <c r="J772" s="177"/>
    </row>
    <row r="773" spans="2:10" ht="12.75" customHeight="1" hidden="1">
      <c r="B773" s="188"/>
      <c r="C773" s="137"/>
      <c r="D773" s="137"/>
      <c r="E773" s="184"/>
      <c r="F773" s="137"/>
      <c r="G773" s="137"/>
      <c r="H773" s="177">
        <f>H775</f>
        <v>0</v>
      </c>
      <c r="I773" s="177"/>
      <c r="J773" s="177"/>
    </row>
    <row r="774" spans="2:10" ht="12.75" customHeight="1" hidden="1">
      <c r="B774" s="188"/>
      <c r="C774" s="137"/>
      <c r="D774" s="137"/>
      <c r="E774" s="184"/>
      <c r="F774" s="137"/>
      <c r="G774" s="137"/>
      <c r="H774" s="177">
        <f>H775</f>
        <v>0</v>
      </c>
      <c r="I774" s="177"/>
      <c r="J774" s="177"/>
    </row>
    <row r="775" spans="2:10" ht="12.75" customHeight="1" hidden="1">
      <c r="B775" s="191"/>
      <c r="C775" s="137"/>
      <c r="D775" s="137"/>
      <c r="E775" s="184"/>
      <c r="F775" s="137" t="s">
        <v>408</v>
      </c>
      <c r="G775" s="137"/>
      <c r="H775" s="177">
        <f>H776</f>
        <v>0</v>
      </c>
      <c r="I775" s="177"/>
      <c r="J775" s="177"/>
    </row>
    <row r="776" spans="2:10" ht="12.75" customHeight="1" hidden="1">
      <c r="B776" s="191"/>
      <c r="C776" s="137"/>
      <c r="D776" s="137"/>
      <c r="E776" s="184"/>
      <c r="F776" s="137" t="s">
        <v>410</v>
      </c>
      <c r="G776" s="137"/>
      <c r="H776" s="177">
        <f>H777</f>
        <v>0</v>
      </c>
      <c r="I776" s="177"/>
      <c r="J776" s="177"/>
    </row>
    <row r="777" spans="2:10" ht="14.25" customHeight="1" hidden="1">
      <c r="B777" s="188"/>
      <c r="C777" s="137"/>
      <c r="D777" s="137"/>
      <c r="E777" s="184"/>
      <c r="F777" s="137" t="s">
        <v>410</v>
      </c>
      <c r="G777" s="137">
        <v>2</v>
      </c>
      <c r="H777" s="177"/>
      <c r="I777" s="177"/>
      <c r="J777" s="177"/>
    </row>
    <row r="778" spans="2:10" ht="12.75" customHeight="1" hidden="1">
      <c r="B778" s="188"/>
      <c r="C778" s="137"/>
      <c r="D778" s="137"/>
      <c r="E778" s="184"/>
      <c r="F778" s="137"/>
      <c r="G778" s="137"/>
      <c r="H778" s="177">
        <f>H779+H784+H789</f>
        <v>0</v>
      </c>
      <c r="I778" s="177"/>
      <c r="J778" s="177"/>
    </row>
    <row r="779" spans="2:10" ht="25.5" customHeight="1" hidden="1">
      <c r="B779" s="188"/>
      <c r="C779" s="137"/>
      <c r="D779" s="137"/>
      <c r="E779" s="184"/>
      <c r="F779" s="137"/>
      <c r="G779" s="137"/>
      <c r="H779" s="177">
        <f>H780</f>
        <v>0</v>
      </c>
      <c r="I779" s="177"/>
      <c r="J779" s="177"/>
    </row>
    <row r="780" spans="2:10" ht="12.75" customHeight="1" hidden="1">
      <c r="B780" s="188"/>
      <c r="C780" s="137"/>
      <c r="D780" s="137"/>
      <c r="E780" s="184"/>
      <c r="F780" s="137"/>
      <c r="G780" s="137"/>
      <c r="H780" s="177">
        <f>H781</f>
        <v>0</v>
      </c>
      <c r="I780" s="177"/>
      <c r="J780" s="177"/>
    </row>
    <row r="781" spans="2:10" ht="12.75" customHeight="1" hidden="1">
      <c r="B781" s="191"/>
      <c r="C781" s="137"/>
      <c r="D781" s="137"/>
      <c r="E781" s="184"/>
      <c r="F781" s="137" t="s">
        <v>408</v>
      </c>
      <c r="G781" s="137"/>
      <c r="H781" s="177">
        <f>H782</f>
        <v>0</v>
      </c>
      <c r="I781" s="177"/>
      <c r="J781" s="177"/>
    </row>
    <row r="782" spans="2:10" ht="12.75" customHeight="1" hidden="1">
      <c r="B782" s="191"/>
      <c r="C782" s="137"/>
      <c r="D782" s="137"/>
      <c r="E782" s="184"/>
      <c r="F782" s="137" t="s">
        <v>410</v>
      </c>
      <c r="G782" s="137"/>
      <c r="H782" s="177">
        <f>H783</f>
        <v>0</v>
      </c>
      <c r="I782" s="177"/>
      <c r="J782" s="177"/>
    </row>
    <row r="783" spans="2:10" ht="14.25" customHeight="1" hidden="1">
      <c r="B783" s="188"/>
      <c r="C783" s="137"/>
      <c r="D783" s="137"/>
      <c r="E783" s="184"/>
      <c r="F783" s="137" t="s">
        <v>410</v>
      </c>
      <c r="G783" s="137">
        <v>2</v>
      </c>
      <c r="H783" s="177"/>
      <c r="I783" s="177"/>
      <c r="J783" s="177"/>
    </row>
    <row r="784" spans="2:10" ht="25.5" customHeight="1" hidden="1">
      <c r="B784" s="188"/>
      <c r="C784" s="137"/>
      <c r="D784" s="137"/>
      <c r="E784" s="184"/>
      <c r="F784" s="137"/>
      <c r="G784" s="137"/>
      <c r="H784" s="177">
        <f>H786</f>
        <v>0</v>
      </c>
      <c r="I784" s="177"/>
      <c r="J784" s="177"/>
    </row>
    <row r="785" spans="2:10" ht="12.75" customHeight="1" hidden="1">
      <c r="B785" s="188"/>
      <c r="C785" s="137"/>
      <c r="D785" s="137"/>
      <c r="E785" s="184"/>
      <c r="F785" s="137"/>
      <c r="G785" s="137"/>
      <c r="H785" s="177">
        <f>H786</f>
        <v>0</v>
      </c>
      <c r="I785" s="177"/>
      <c r="J785" s="177"/>
    </row>
    <row r="786" spans="2:10" ht="12.75" customHeight="1" hidden="1">
      <c r="B786" s="191"/>
      <c r="C786" s="137"/>
      <c r="D786" s="137"/>
      <c r="E786" s="184"/>
      <c r="F786" s="137" t="s">
        <v>408</v>
      </c>
      <c r="G786" s="137"/>
      <c r="H786" s="177">
        <f>H787</f>
        <v>0</v>
      </c>
      <c r="I786" s="177"/>
      <c r="J786" s="177"/>
    </row>
    <row r="787" spans="2:10" ht="12.75" customHeight="1" hidden="1">
      <c r="B787" s="191"/>
      <c r="C787" s="137"/>
      <c r="D787" s="137"/>
      <c r="E787" s="184"/>
      <c r="F787" s="137" t="s">
        <v>410</v>
      </c>
      <c r="G787" s="137"/>
      <c r="H787" s="177">
        <f>H788</f>
        <v>0</v>
      </c>
      <c r="I787" s="177"/>
      <c r="J787" s="177"/>
    </row>
    <row r="788" spans="2:10" ht="14.25" customHeight="1" hidden="1">
      <c r="B788" s="188"/>
      <c r="C788" s="137"/>
      <c r="D788" s="137"/>
      <c r="E788" s="184"/>
      <c r="F788" s="137" t="s">
        <v>410</v>
      </c>
      <c r="G788" s="137">
        <v>2</v>
      </c>
      <c r="H788" s="177"/>
      <c r="I788" s="177"/>
      <c r="J788" s="177"/>
    </row>
    <row r="789" spans="2:10" ht="25.5" customHeight="1" hidden="1">
      <c r="B789" s="188"/>
      <c r="C789" s="137"/>
      <c r="D789" s="137"/>
      <c r="E789" s="184"/>
      <c r="F789" s="137"/>
      <c r="G789" s="137"/>
      <c r="H789" s="177">
        <f>H794+H791</f>
        <v>0</v>
      </c>
      <c r="I789" s="177"/>
      <c r="J789" s="177"/>
    </row>
    <row r="790" spans="2:10" ht="12.75" customHeight="1" hidden="1">
      <c r="B790" s="188"/>
      <c r="C790" s="137"/>
      <c r="D790" s="137"/>
      <c r="E790" s="184"/>
      <c r="F790" s="137"/>
      <c r="G790" s="137"/>
      <c r="H790" s="177">
        <f>H791+H794</f>
        <v>0</v>
      </c>
      <c r="I790" s="177"/>
      <c r="J790" s="177"/>
    </row>
    <row r="791" spans="2:10" ht="25.5" customHeight="1" hidden="1">
      <c r="B791" s="188"/>
      <c r="C791" s="137"/>
      <c r="D791" s="137"/>
      <c r="E791" s="184"/>
      <c r="F791" s="137" t="s">
        <v>400</v>
      </c>
      <c r="G791" s="137"/>
      <c r="H791" s="177">
        <f>H792</f>
        <v>0</v>
      </c>
      <c r="I791" s="177"/>
      <c r="J791" s="177"/>
    </row>
    <row r="792" spans="2:10" ht="12.75" customHeight="1" hidden="1">
      <c r="B792" s="188"/>
      <c r="C792" s="137"/>
      <c r="D792" s="137"/>
      <c r="E792" s="184"/>
      <c r="F792" s="137" t="s">
        <v>474</v>
      </c>
      <c r="G792" s="137"/>
      <c r="H792" s="177">
        <f>H793</f>
        <v>0</v>
      </c>
      <c r="I792" s="177"/>
      <c r="J792" s="177"/>
    </row>
    <row r="793" spans="2:10" ht="14.25" customHeight="1" hidden="1">
      <c r="B793" s="188"/>
      <c r="C793" s="137"/>
      <c r="D793" s="137"/>
      <c r="E793" s="184"/>
      <c r="F793" s="137" t="s">
        <v>474</v>
      </c>
      <c r="G793" s="137">
        <v>2</v>
      </c>
      <c r="H793" s="177"/>
      <c r="I793" s="177"/>
      <c r="J793" s="177"/>
    </row>
    <row r="794" spans="2:10" ht="12.75" customHeight="1" hidden="1">
      <c r="B794" s="191"/>
      <c r="C794" s="137"/>
      <c r="D794" s="137"/>
      <c r="E794" s="184"/>
      <c r="F794" s="137" t="s">
        <v>408</v>
      </c>
      <c r="G794" s="137"/>
      <c r="H794" s="177">
        <f>H795</f>
        <v>0</v>
      </c>
      <c r="I794" s="177"/>
      <c r="J794" s="177"/>
    </row>
    <row r="795" spans="2:10" ht="12.75" customHeight="1" hidden="1">
      <c r="B795" s="191"/>
      <c r="C795" s="137"/>
      <c r="D795" s="137"/>
      <c r="E795" s="184"/>
      <c r="F795" s="137" t="s">
        <v>410</v>
      </c>
      <c r="G795" s="137"/>
      <c r="H795" s="177">
        <f>H796</f>
        <v>0</v>
      </c>
      <c r="I795" s="177"/>
      <c r="J795" s="177"/>
    </row>
    <row r="796" spans="2:10" ht="14.25" customHeight="1" hidden="1">
      <c r="B796" s="188"/>
      <c r="C796" s="137"/>
      <c r="D796" s="137"/>
      <c r="E796" s="184"/>
      <c r="F796" s="137" t="s">
        <v>410</v>
      </c>
      <c r="G796" s="137">
        <v>2</v>
      </c>
      <c r="H796" s="177"/>
      <c r="I796" s="177"/>
      <c r="J796" s="177"/>
    </row>
    <row r="797" spans="2:10" ht="26.25" customHeight="1">
      <c r="B797" s="306" t="s">
        <v>658</v>
      </c>
      <c r="C797" s="135" t="s">
        <v>343</v>
      </c>
      <c r="D797" s="135" t="s">
        <v>351</v>
      </c>
      <c r="E797" s="307" t="s">
        <v>659</v>
      </c>
      <c r="F797" s="135"/>
      <c r="G797" s="135"/>
      <c r="H797" s="176">
        <f>H798</f>
        <v>20</v>
      </c>
      <c r="I797" s="176">
        <f>I798</f>
        <v>20</v>
      </c>
      <c r="J797" s="176">
        <f>J798</f>
        <v>0</v>
      </c>
    </row>
    <row r="798" spans="2:10" ht="15.75" customHeight="1">
      <c r="B798" s="188" t="s">
        <v>660</v>
      </c>
      <c r="C798" s="137" t="s">
        <v>343</v>
      </c>
      <c r="D798" s="137" t="s">
        <v>351</v>
      </c>
      <c r="E798" s="184" t="s">
        <v>661</v>
      </c>
      <c r="F798" s="137"/>
      <c r="G798" s="137"/>
      <c r="H798" s="177">
        <f>H800</f>
        <v>20</v>
      </c>
      <c r="I798" s="177">
        <f>I800</f>
        <v>20</v>
      </c>
      <c r="J798" s="177">
        <f>J800</f>
        <v>0</v>
      </c>
    </row>
    <row r="799" spans="2:10" ht="14.25" customHeight="1" hidden="1">
      <c r="B799" s="188"/>
      <c r="C799" s="137"/>
      <c r="D799" s="137"/>
      <c r="E799" s="184"/>
      <c r="F799" s="137"/>
      <c r="G799" s="137"/>
      <c r="H799" s="177">
        <f>H800</f>
        <v>20</v>
      </c>
      <c r="I799" s="177"/>
      <c r="J799" s="177"/>
    </row>
    <row r="800" spans="2:10" ht="12.75" customHeight="1">
      <c r="B800" s="191" t="s">
        <v>407</v>
      </c>
      <c r="C800" s="137" t="s">
        <v>343</v>
      </c>
      <c r="D800" s="137" t="s">
        <v>351</v>
      </c>
      <c r="E800" s="184" t="s">
        <v>661</v>
      </c>
      <c r="F800" s="137" t="s">
        <v>408</v>
      </c>
      <c r="G800" s="137"/>
      <c r="H800" s="177">
        <f>H801</f>
        <v>20</v>
      </c>
      <c r="I800" s="177">
        <f>I801</f>
        <v>20</v>
      </c>
      <c r="J800" s="177">
        <f>J801</f>
        <v>0</v>
      </c>
    </row>
    <row r="801" spans="2:10" ht="12.75" customHeight="1">
      <c r="B801" s="191" t="s">
        <v>409</v>
      </c>
      <c r="C801" s="137" t="s">
        <v>343</v>
      </c>
      <c r="D801" s="137" t="s">
        <v>351</v>
      </c>
      <c r="E801" s="184" t="s">
        <v>661</v>
      </c>
      <c r="F801" s="137" t="s">
        <v>410</v>
      </c>
      <c r="G801" s="137"/>
      <c r="H801" s="177">
        <f>H802</f>
        <v>20</v>
      </c>
      <c r="I801" s="177">
        <f>I802</f>
        <v>20</v>
      </c>
      <c r="J801" s="177">
        <f>J802</f>
        <v>0</v>
      </c>
    </row>
    <row r="802" spans="2:10" ht="14.25" customHeight="1">
      <c r="B802" s="188" t="s">
        <v>391</v>
      </c>
      <c r="C802" s="137" t="s">
        <v>343</v>
      </c>
      <c r="D802" s="137" t="s">
        <v>351</v>
      </c>
      <c r="E802" s="184" t="s">
        <v>661</v>
      </c>
      <c r="F802" s="137" t="s">
        <v>410</v>
      </c>
      <c r="G802" s="137">
        <v>2</v>
      </c>
      <c r="H802" s="177">
        <f>'Прил. 7'!I951</f>
        <v>20</v>
      </c>
      <c r="I802" s="177">
        <f>'Прил. 7'!J951</f>
        <v>20</v>
      </c>
      <c r="J802" s="177">
        <f>'Прил. 7'!K951</f>
        <v>0</v>
      </c>
    </row>
    <row r="803" spans="2:10" ht="14.25" customHeight="1">
      <c r="B803" s="309" t="s">
        <v>662</v>
      </c>
      <c r="C803" s="220" t="s">
        <v>343</v>
      </c>
      <c r="D803" s="220" t="s">
        <v>351</v>
      </c>
      <c r="E803" s="310" t="s">
        <v>663</v>
      </c>
      <c r="F803" s="220"/>
      <c r="G803" s="220"/>
      <c r="H803" s="176">
        <f>H808+H813</f>
        <v>30</v>
      </c>
      <c r="I803" s="176">
        <f>I808+I813</f>
        <v>30</v>
      </c>
      <c r="J803" s="176">
        <f>J808+J813</f>
        <v>30</v>
      </c>
    </row>
    <row r="804" spans="2:10" ht="14.25" customHeight="1">
      <c r="B804" s="311" t="s">
        <v>664</v>
      </c>
      <c r="C804" s="312" t="s">
        <v>343</v>
      </c>
      <c r="D804" s="312" t="s">
        <v>351</v>
      </c>
      <c r="E804" s="313" t="s">
        <v>663</v>
      </c>
      <c r="F804" s="312"/>
      <c r="G804" s="312"/>
      <c r="H804" s="314">
        <f>H805</f>
        <v>5</v>
      </c>
      <c r="I804" s="314">
        <f>I805</f>
        <v>5</v>
      </c>
      <c r="J804" s="314">
        <f>J805</f>
        <v>5</v>
      </c>
    </row>
    <row r="805" spans="2:10" ht="14.25" customHeight="1">
      <c r="B805" s="201" t="s">
        <v>660</v>
      </c>
      <c r="C805" s="199" t="s">
        <v>343</v>
      </c>
      <c r="D805" s="199" t="s">
        <v>351</v>
      </c>
      <c r="E805" s="204" t="s">
        <v>663</v>
      </c>
      <c r="F805" s="199"/>
      <c r="G805" s="199"/>
      <c r="H805" s="177">
        <f>H806</f>
        <v>5</v>
      </c>
      <c r="I805" s="177">
        <f>I806</f>
        <v>5</v>
      </c>
      <c r="J805" s="177">
        <f>J806</f>
        <v>5</v>
      </c>
    </row>
    <row r="806" spans="2:10" ht="14.25" customHeight="1">
      <c r="B806" s="206" t="s">
        <v>407</v>
      </c>
      <c r="C806" s="199" t="s">
        <v>343</v>
      </c>
      <c r="D806" s="199" t="s">
        <v>351</v>
      </c>
      <c r="E806" s="204" t="s">
        <v>663</v>
      </c>
      <c r="F806" s="199" t="s">
        <v>408</v>
      </c>
      <c r="G806" s="199"/>
      <c r="H806" s="177">
        <f>H807</f>
        <v>5</v>
      </c>
      <c r="I806" s="177">
        <f>I807</f>
        <v>5</v>
      </c>
      <c r="J806" s="177">
        <f>J807</f>
        <v>5</v>
      </c>
    </row>
    <row r="807" spans="2:10" ht="14.25" customHeight="1">
      <c r="B807" s="206" t="s">
        <v>409</v>
      </c>
      <c r="C807" s="199" t="s">
        <v>343</v>
      </c>
      <c r="D807" s="199" t="s">
        <v>351</v>
      </c>
      <c r="E807" s="204" t="s">
        <v>663</v>
      </c>
      <c r="F807" s="199" t="s">
        <v>410</v>
      </c>
      <c r="G807" s="199"/>
      <c r="H807" s="177">
        <f>H808</f>
        <v>5</v>
      </c>
      <c r="I807" s="177">
        <f>I808</f>
        <v>5</v>
      </c>
      <c r="J807" s="177">
        <f>J808</f>
        <v>5</v>
      </c>
    </row>
    <row r="808" spans="2:10" ht="14.25" customHeight="1">
      <c r="B808" s="201" t="s">
        <v>391</v>
      </c>
      <c r="C808" s="199" t="s">
        <v>343</v>
      </c>
      <c r="D808" s="199" t="s">
        <v>351</v>
      </c>
      <c r="E808" s="204" t="s">
        <v>663</v>
      </c>
      <c r="F808" s="199" t="s">
        <v>410</v>
      </c>
      <c r="G808" s="199">
        <v>2</v>
      </c>
      <c r="H808" s="177">
        <f>'Прил. 7'!I957</f>
        <v>5</v>
      </c>
      <c r="I808" s="177">
        <f>'Прил. 7'!J957</f>
        <v>5</v>
      </c>
      <c r="J808" s="177">
        <f>'Прил. 7'!K957</f>
        <v>5</v>
      </c>
    </row>
    <row r="809" spans="2:10" ht="14.25" customHeight="1">
      <c r="B809" s="315" t="s">
        <v>665</v>
      </c>
      <c r="C809" s="312" t="s">
        <v>343</v>
      </c>
      <c r="D809" s="312" t="s">
        <v>351</v>
      </c>
      <c r="E809" s="313" t="s">
        <v>666</v>
      </c>
      <c r="F809" s="312"/>
      <c r="G809" s="312"/>
      <c r="H809" s="314">
        <f>H810</f>
        <v>25</v>
      </c>
      <c r="I809" s="314">
        <f>I810</f>
        <v>25</v>
      </c>
      <c r="J809" s="314">
        <f>J810</f>
        <v>25</v>
      </c>
    </row>
    <row r="810" spans="2:10" ht="14.25" customHeight="1">
      <c r="B810" s="201" t="s">
        <v>660</v>
      </c>
      <c r="C810" s="199" t="s">
        <v>343</v>
      </c>
      <c r="D810" s="199" t="s">
        <v>351</v>
      </c>
      <c r="E810" s="204" t="s">
        <v>666</v>
      </c>
      <c r="F810" s="199"/>
      <c r="G810" s="199"/>
      <c r="H810" s="177">
        <f>H811</f>
        <v>25</v>
      </c>
      <c r="I810" s="177">
        <f>I811</f>
        <v>25</v>
      </c>
      <c r="J810" s="177">
        <f>J811</f>
        <v>25</v>
      </c>
    </row>
    <row r="811" spans="2:10" ht="14.25" customHeight="1">
      <c r="B811" s="206" t="s">
        <v>407</v>
      </c>
      <c r="C811" s="199" t="s">
        <v>343</v>
      </c>
      <c r="D811" s="199" t="s">
        <v>351</v>
      </c>
      <c r="E811" s="204" t="s">
        <v>666</v>
      </c>
      <c r="F811" s="199" t="s">
        <v>408</v>
      </c>
      <c r="G811" s="199"/>
      <c r="H811" s="177">
        <f>H812</f>
        <v>25</v>
      </c>
      <c r="I811" s="177">
        <f>I812</f>
        <v>25</v>
      </c>
      <c r="J811" s="177">
        <f>J812</f>
        <v>25</v>
      </c>
    </row>
    <row r="812" spans="2:10" ht="14.25" customHeight="1">
      <c r="B812" s="206" t="s">
        <v>409</v>
      </c>
      <c r="C812" s="199" t="s">
        <v>343</v>
      </c>
      <c r="D812" s="199" t="s">
        <v>351</v>
      </c>
      <c r="E812" s="204" t="s">
        <v>666</v>
      </c>
      <c r="F812" s="199" t="s">
        <v>410</v>
      </c>
      <c r="G812" s="199"/>
      <c r="H812" s="177">
        <f>H813</f>
        <v>25</v>
      </c>
      <c r="I812" s="177">
        <f>I813</f>
        <v>25</v>
      </c>
      <c r="J812" s="177">
        <f>J813</f>
        <v>25</v>
      </c>
    </row>
    <row r="813" spans="2:10" ht="14.25" customHeight="1">
      <c r="B813" s="201" t="s">
        <v>391</v>
      </c>
      <c r="C813" s="199" t="s">
        <v>343</v>
      </c>
      <c r="D813" s="199" t="s">
        <v>351</v>
      </c>
      <c r="E813" s="204" t="s">
        <v>666</v>
      </c>
      <c r="F813" s="199" t="s">
        <v>410</v>
      </c>
      <c r="G813" s="199">
        <v>2</v>
      </c>
      <c r="H813" s="177">
        <f>'Прил. 7'!I962</f>
        <v>25</v>
      </c>
      <c r="I813" s="177">
        <f>'Прил. 7'!J962</f>
        <v>25</v>
      </c>
      <c r="J813" s="177">
        <f>'Прил. 7'!K962</f>
        <v>25</v>
      </c>
    </row>
    <row r="814" spans="2:10" ht="12.75" customHeight="1">
      <c r="B814" s="234" t="s">
        <v>352</v>
      </c>
      <c r="C814" s="180" t="s">
        <v>343</v>
      </c>
      <c r="D814" s="180" t="s">
        <v>353</v>
      </c>
      <c r="E814" s="184"/>
      <c r="F814" s="189"/>
      <c r="G814" s="189"/>
      <c r="H814" s="177">
        <f>H815+H828</f>
        <v>5520</v>
      </c>
      <c r="I814" s="177">
        <f>I815+I828</f>
        <v>4463.6</v>
      </c>
      <c r="J814" s="177">
        <f>J815+J828</f>
        <v>4863.6</v>
      </c>
    </row>
    <row r="815" spans="2:10" ht="15.75" customHeight="1">
      <c r="B815" s="306" t="s">
        <v>651</v>
      </c>
      <c r="C815" s="137" t="s">
        <v>343</v>
      </c>
      <c r="D815" s="137" t="s">
        <v>353</v>
      </c>
      <c r="E815" s="184" t="s">
        <v>577</v>
      </c>
      <c r="F815" s="189"/>
      <c r="G815" s="189"/>
      <c r="H815" s="177">
        <f>H816</f>
        <v>1717.2</v>
      </c>
      <c r="I815" s="177">
        <f>I816</f>
        <v>1368.6</v>
      </c>
      <c r="J815" s="177">
        <f>J816</f>
        <v>1568.6</v>
      </c>
    </row>
    <row r="816" spans="2:10" ht="12.75" customHeight="1">
      <c r="B816" s="291" t="s">
        <v>590</v>
      </c>
      <c r="C816" s="137" t="s">
        <v>343</v>
      </c>
      <c r="D816" s="137" t="s">
        <v>353</v>
      </c>
      <c r="E816" s="184" t="s">
        <v>667</v>
      </c>
      <c r="F816" s="189"/>
      <c r="G816" s="189"/>
      <c r="H816" s="177">
        <f>H817</f>
        <v>1717.2</v>
      </c>
      <c r="I816" s="177">
        <f>I817</f>
        <v>1368.6</v>
      </c>
      <c r="J816" s="177">
        <f>J817</f>
        <v>1568.6</v>
      </c>
    </row>
    <row r="817" spans="2:10" ht="27" customHeight="1">
      <c r="B817" s="188" t="s">
        <v>668</v>
      </c>
      <c r="C817" s="137" t="s">
        <v>343</v>
      </c>
      <c r="D817" s="137" t="s">
        <v>353</v>
      </c>
      <c r="E817" s="184" t="s">
        <v>667</v>
      </c>
      <c r="F817" s="189"/>
      <c r="G817" s="189"/>
      <c r="H817" s="177">
        <f>H819+H822+H825</f>
        <v>1717.2</v>
      </c>
      <c r="I817" s="177">
        <f>I819+I822+I825</f>
        <v>1368.6</v>
      </c>
      <c r="J817" s="177">
        <f>J819+J822+J825</f>
        <v>1568.6</v>
      </c>
    </row>
    <row r="818" spans="2:10" ht="12.75" customHeight="1" hidden="1">
      <c r="B818" s="188"/>
      <c r="C818" s="137"/>
      <c r="D818" s="137"/>
      <c r="E818" s="184" t="s">
        <v>667</v>
      </c>
      <c r="F818" s="189"/>
      <c r="G818" s="189"/>
      <c r="H818" s="177">
        <f>H819+H822+H825</f>
        <v>1717.2</v>
      </c>
      <c r="I818" s="177"/>
      <c r="J818" s="177"/>
    </row>
    <row r="819" spans="2:10" ht="40.5" customHeight="1">
      <c r="B819" s="181" t="s">
        <v>399</v>
      </c>
      <c r="C819" s="137" t="s">
        <v>343</v>
      </c>
      <c r="D819" s="137" t="s">
        <v>353</v>
      </c>
      <c r="E819" s="184" t="s">
        <v>667</v>
      </c>
      <c r="F819" s="137" t="s">
        <v>400</v>
      </c>
      <c r="G819" s="189"/>
      <c r="H819" s="177">
        <f>H820</f>
        <v>1554.3</v>
      </c>
      <c r="I819" s="177">
        <f>I820</f>
        <v>1323.6</v>
      </c>
      <c r="J819" s="177">
        <f>J820</f>
        <v>1523.6</v>
      </c>
    </row>
    <row r="820" spans="2:10" ht="12.75" customHeight="1">
      <c r="B820" s="188" t="s">
        <v>401</v>
      </c>
      <c r="C820" s="137" t="s">
        <v>343</v>
      </c>
      <c r="D820" s="137" t="s">
        <v>353</v>
      </c>
      <c r="E820" s="184" t="s">
        <v>667</v>
      </c>
      <c r="F820" s="137" t="s">
        <v>402</v>
      </c>
      <c r="G820" s="189"/>
      <c r="H820" s="177">
        <f>H821</f>
        <v>1554.3</v>
      </c>
      <c r="I820" s="177">
        <f>I821</f>
        <v>1323.6</v>
      </c>
      <c r="J820" s="177">
        <f>J821</f>
        <v>1523.6</v>
      </c>
    </row>
    <row r="821" spans="2:10" ht="14.25" customHeight="1">
      <c r="B821" s="188" t="s">
        <v>391</v>
      </c>
      <c r="C821" s="137" t="s">
        <v>343</v>
      </c>
      <c r="D821" s="137" t="s">
        <v>353</v>
      </c>
      <c r="E821" s="184" t="s">
        <v>667</v>
      </c>
      <c r="F821" s="137" t="s">
        <v>402</v>
      </c>
      <c r="G821" s="189">
        <v>2</v>
      </c>
      <c r="H821" s="177">
        <f>'Прил. 7'!I969</f>
        <v>1554.3</v>
      </c>
      <c r="I821" s="177">
        <f>'Прил. 7'!J969</f>
        <v>1323.6</v>
      </c>
      <c r="J821" s="177">
        <f>'Прил. 7'!K969</f>
        <v>1523.6</v>
      </c>
    </row>
    <row r="822" spans="2:10" ht="12.75" customHeight="1">
      <c r="B822" s="191" t="s">
        <v>407</v>
      </c>
      <c r="C822" s="137" t="s">
        <v>343</v>
      </c>
      <c r="D822" s="137" t="s">
        <v>353</v>
      </c>
      <c r="E822" s="184" t="s">
        <v>667</v>
      </c>
      <c r="F822" s="137" t="s">
        <v>408</v>
      </c>
      <c r="G822" s="189"/>
      <c r="H822" s="177">
        <f>H823</f>
        <v>152.9</v>
      </c>
      <c r="I822" s="177">
        <f>I823</f>
        <v>45</v>
      </c>
      <c r="J822" s="177">
        <f>J823</f>
        <v>45</v>
      </c>
    </row>
    <row r="823" spans="2:10" ht="12.75" customHeight="1">
      <c r="B823" s="191" t="s">
        <v>409</v>
      </c>
      <c r="C823" s="137" t="s">
        <v>343</v>
      </c>
      <c r="D823" s="137" t="s">
        <v>353</v>
      </c>
      <c r="E823" s="184" t="s">
        <v>667</v>
      </c>
      <c r="F823" s="137" t="s">
        <v>410</v>
      </c>
      <c r="G823" s="189"/>
      <c r="H823" s="177">
        <f>H824</f>
        <v>152.9</v>
      </c>
      <c r="I823" s="177">
        <f>I824</f>
        <v>45</v>
      </c>
      <c r="J823" s="177">
        <f>J824</f>
        <v>45</v>
      </c>
    </row>
    <row r="824" spans="2:10" ht="14.25" customHeight="1">
      <c r="B824" s="188" t="s">
        <v>391</v>
      </c>
      <c r="C824" s="137" t="s">
        <v>343</v>
      </c>
      <c r="D824" s="137" t="s">
        <v>353</v>
      </c>
      <c r="E824" s="184" t="s">
        <v>667</v>
      </c>
      <c r="F824" s="137" t="s">
        <v>410</v>
      </c>
      <c r="G824" s="189">
        <v>2</v>
      </c>
      <c r="H824" s="177">
        <f>'Прил. 7'!I972</f>
        <v>152.9</v>
      </c>
      <c r="I824" s="177">
        <f>'Прил. 7'!J972</f>
        <v>45</v>
      </c>
      <c r="J824" s="177">
        <f>'Прил. 7'!K972</f>
        <v>45</v>
      </c>
    </row>
    <row r="825" spans="2:10" ht="12.75" customHeight="1">
      <c r="B825" s="191" t="s">
        <v>411</v>
      </c>
      <c r="C825" s="137" t="s">
        <v>343</v>
      </c>
      <c r="D825" s="137" t="s">
        <v>353</v>
      </c>
      <c r="E825" s="184" t="s">
        <v>667</v>
      </c>
      <c r="F825" s="137" t="s">
        <v>412</v>
      </c>
      <c r="G825" s="189"/>
      <c r="H825" s="177">
        <f>H826</f>
        <v>10</v>
      </c>
      <c r="I825" s="177">
        <f>I826</f>
        <v>0</v>
      </c>
      <c r="J825" s="177">
        <f>J826</f>
        <v>0</v>
      </c>
    </row>
    <row r="826" spans="2:10" ht="12.75" customHeight="1">
      <c r="B826" s="191" t="s">
        <v>413</v>
      </c>
      <c r="C826" s="137" t="s">
        <v>343</v>
      </c>
      <c r="D826" s="137" t="s">
        <v>353</v>
      </c>
      <c r="E826" s="184" t="s">
        <v>667</v>
      </c>
      <c r="F826" s="137" t="s">
        <v>414</v>
      </c>
      <c r="G826" s="189"/>
      <c r="H826" s="177">
        <f>H827</f>
        <v>10</v>
      </c>
      <c r="I826" s="177">
        <f>I827</f>
        <v>0</v>
      </c>
      <c r="J826" s="177">
        <f>J827</f>
        <v>0</v>
      </c>
    </row>
    <row r="827" spans="2:10" ht="14.25" customHeight="1">
      <c r="B827" s="188" t="s">
        <v>391</v>
      </c>
      <c r="C827" s="137" t="s">
        <v>343</v>
      </c>
      <c r="D827" s="137" t="s">
        <v>353</v>
      </c>
      <c r="E827" s="184" t="s">
        <v>667</v>
      </c>
      <c r="F827" s="137" t="s">
        <v>414</v>
      </c>
      <c r="G827" s="189">
        <v>2</v>
      </c>
      <c r="H827" s="177">
        <f>'Прил. 7'!I975</f>
        <v>10</v>
      </c>
      <c r="I827" s="177">
        <f>'Прил. 7'!J975</f>
        <v>0</v>
      </c>
      <c r="J827" s="177">
        <f>'Прил. 7'!K975</f>
        <v>0</v>
      </c>
    </row>
    <row r="828" spans="2:10" ht="14.25" customHeight="1">
      <c r="B828" s="188" t="s">
        <v>395</v>
      </c>
      <c r="C828" s="137" t="s">
        <v>343</v>
      </c>
      <c r="D828" s="137" t="s">
        <v>353</v>
      </c>
      <c r="E828" s="137" t="s">
        <v>396</v>
      </c>
      <c r="F828" s="137"/>
      <c r="G828" s="189"/>
      <c r="H828" s="177">
        <f>H829+H839</f>
        <v>3802.7999999999997</v>
      </c>
      <c r="I828" s="177">
        <f>I829</f>
        <v>3095</v>
      </c>
      <c r="J828" s="177">
        <f>J829</f>
        <v>3295</v>
      </c>
    </row>
    <row r="829" spans="2:10" ht="14.25" customHeight="1">
      <c r="B829" s="193" t="s">
        <v>421</v>
      </c>
      <c r="C829" s="137" t="s">
        <v>343</v>
      </c>
      <c r="D829" s="137" t="s">
        <v>353</v>
      </c>
      <c r="E829" s="184" t="s">
        <v>422</v>
      </c>
      <c r="F829" s="137"/>
      <c r="G829" s="189"/>
      <c r="H829" s="177">
        <f>H830+H833+H836</f>
        <v>3802.7999999999997</v>
      </c>
      <c r="I829" s="177">
        <f>I830+I833+I836</f>
        <v>3095</v>
      </c>
      <c r="J829" s="177">
        <f>J830+J833+J836</f>
        <v>3295</v>
      </c>
    </row>
    <row r="830" spans="2:10" ht="40.5" customHeight="1">
      <c r="B830" s="181" t="s">
        <v>399</v>
      </c>
      <c r="C830" s="137" t="s">
        <v>343</v>
      </c>
      <c r="D830" s="137" t="s">
        <v>353</v>
      </c>
      <c r="E830" s="184" t="s">
        <v>422</v>
      </c>
      <c r="F830" s="137" t="s">
        <v>400</v>
      </c>
      <c r="G830" s="189"/>
      <c r="H830" s="177">
        <f>H831</f>
        <v>3594.2</v>
      </c>
      <c r="I830" s="177">
        <f>I831</f>
        <v>3035</v>
      </c>
      <c r="J830" s="177">
        <f>J831</f>
        <v>3235</v>
      </c>
    </row>
    <row r="831" spans="2:10" ht="14.25" customHeight="1">
      <c r="B831" s="188" t="s">
        <v>401</v>
      </c>
      <c r="C831" s="137" t="s">
        <v>343</v>
      </c>
      <c r="D831" s="137" t="s">
        <v>353</v>
      </c>
      <c r="E831" s="184" t="s">
        <v>422</v>
      </c>
      <c r="F831" s="137" t="s">
        <v>402</v>
      </c>
      <c r="G831" s="189"/>
      <c r="H831" s="177">
        <f>H832</f>
        <v>3594.2</v>
      </c>
      <c r="I831" s="177">
        <f>I832</f>
        <v>3035</v>
      </c>
      <c r="J831" s="177">
        <f>J832</f>
        <v>3235</v>
      </c>
    </row>
    <row r="832" spans="2:10" ht="14.25" customHeight="1">
      <c r="B832" s="188" t="s">
        <v>391</v>
      </c>
      <c r="C832" s="137" t="s">
        <v>343</v>
      </c>
      <c r="D832" s="137" t="s">
        <v>353</v>
      </c>
      <c r="E832" s="184" t="s">
        <v>422</v>
      </c>
      <c r="F832" s="137" t="s">
        <v>402</v>
      </c>
      <c r="G832" s="189">
        <v>2</v>
      </c>
      <c r="H832" s="177">
        <f>'Прил. 7'!I980</f>
        <v>3594.2</v>
      </c>
      <c r="I832" s="177">
        <f>'Прил. 7'!J980</f>
        <v>3035</v>
      </c>
      <c r="J832" s="177">
        <f>'Прил. 7'!K980</f>
        <v>3235</v>
      </c>
    </row>
    <row r="833" spans="2:10" ht="14.25" customHeight="1">
      <c r="B833" s="191" t="s">
        <v>407</v>
      </c>
      <c r="C833" s="137" t="s">
        <v>343</v>
      </c>
      <c r="D833" s="137" t="s">
        <v>353</v>
      </c>
      <c r="E833" s="184" t="s">
        <v>422</v>
      </c>
      <c r="F833" s="137" t="s">
        <v>408</v>
      </c>
      <c r="G833" s="189"/>
      <c r="H833" s="177">
        <f>H834</f>
        <v>198.6</v>
      </c>
      <c r="I833" s="177">
        <f>I834</f>
        <v>60</v>
      </c>
      <c r="J833" s="177">
        <f>J834</f>
        <v>60</v>
      </c>
    </row>
    <row r="834" spans="2:10" ht="14.25" customHeight="1">
      <c r="B834" s="191" t="s">
        <v>409</v>
      </c>
      <c r="C834" s="137" t="s">
        <v>343</v>
      </c>
      <c r="D834" s="137" t="s">
        <v>353</v>
      </c>
      <c r="E834" s="184" t="s">
        <v>422</v>
      </c>
      <c r="F834" s="137" t="s">
        <v>410</v>
      </c>
      <c r="G834" s="189"/>
      <c r="H834" s="177">
        <f>H835</f>
        <v>198.6</v>
      </c>
      <c r="I834" s="177">
        <f>I835</f>
        <v>60</v>
      </c>
      <c r="J834" s="177">
        <f>J835</f>
        <v>60</v>
      </c>
    </row>
    <row r="835" spans="2:10" ht="14.25" customHeight="1">
      <c r="B835" s="188" t="s">
        <v>391</v>
      </c>
      <c r="C835" s="137" t="s">
        <v>343</v>
      </c>
      <c r="D835" s="137" t="s">
        <v>353</v>
      </c>
      <c r="E835" s="184" t="s">
        <v>422</v>
      </c>
      <c r="F835" s="137" t="s">
        <v>410</v>
      </c>
      <c r="G835" s="189">
        <v>2</v>
      </c>
      <c r="H835" s="177">
        <f>'Прил. 7'!I983</f>
        <v>198.6</v>
      </c>
      <c r="I835" s="177">
        <f>'Прил. 7'!J983</f>
        <v>60</v>
      </c>
      <c r="J835" s="177">
        <f>'Прил. 7'!K983</f>
        <v>60</v>
      </c>
    </row>
    <row r="836" spans="2:10" ht="14.25" customHeight="1">
      <c r="B836" s="191" t="s">
        <v>411</v>
      </c>
      <c r="C836" s="137" t="s">
        <v>343</v>
      </c>
      <c r="D836" s="137" t="s">
        <v>353</v>
      </c>
      <c r="E836" s="184" t="s">
        <v>422</v>
      </c>
      <c r="F836" s="137" t="s">
        <v>412</v>
      </c>
      <c r="G836" s="189"/>
      <c r="H836" s="177">
        <f>H837</f>
        <v>10</v>
      </c>
      <c r="I836" s="177">
        <f>I837</f>
        <v>0</v>
      </c>
      <c r="J836" s="177">
        <f>J837</f>
        <v>0</v>
      </c>
    </row>
    <row r="837" spans="2:10" ht="14.25" customHeight="1">
      <c r="B837" s="191" t="s">
        <v>413</v>
      </c>
      <c r="C837" s="137" t="s">
        <v>343</v>
      </c>
      <c r="D837" s="137" t="s">
        <v>353</v>
      </c>
      <c r="E837" s="184" t="s">
        <v>422</v>
      </c>
      <c r="F837" s="137" t="s">
        <v>414</v>
      </c>
      <c r="G837" s="189"/>
      <c r="H837" s="177">
        <f>H838</f>
        <v>10</v>
      </c>
      <c r="I837" s="177">
        <f>I838</f>
        <v>0</v>
      </c>
      <c r="J837" s="177">
        <f>J838</f>
        <v>0</v>
      </c>
    </row>
    <row r="838" spans="2:10" ht="14.25" customHeight="1">
      <c r="B838" s="188" t="s">
        <v>391</v>
      </c>
      <c r="C838" s="137" t="s">
        <v>343</v>
      </c>
      <c r="D838" s="137" t="s">
        <v>353</v>
      </c>
      <c r="E838" s="184" t="s">
        <v>422</v>
      </c>
      <c r="F838" s="137" t="s">
        <v>414</v>
      </c>
      <c r="G838" s="189">
        <v>2</v>
      </c>
      <c r="H838" s="177">
        <f>'Прил. 7'!I986</f>
        <v>10</v>
      </c>
      <c r="I838" s="177">
        <f>'Прил. 7'!J986</f>
        <v>0</v>
      </c>
      <c r="J838" s="177">
        <f>'Прил. 7'!K986</f>
        <v>0</v>
      </c>
    </row>
    <row r="839" spans="2:10" ht="40.5" customHeight="1" hidden="1">
      <c r="B839" s="185" t="s">
        <v>403</v>
      </c>
      <c r="C839" s="137" t="s">
        <v>343</v>
      </c>
      <c r="D839" s="137" t="s">
        <v>353</v>
      </c>
      <c r="E839" s="13" t="s">
        <v>404</v>
      </c>
      <c r="F839" s="137"/>
      <c r="G839" s="189"/>
      <c r="H839" s="177">
        <f>H840</f>
        <v>0</v>
      </c>
      <c r="I839" s="177">
        <f>I840</f>
        <v>0</v>
      </c>
      <c r="J839" s="177">
        <f>J840</f>
        <v>0</v>
      </c>
    </row>
    <row r="840" spans="2:10" ht="40.5" customHeight="1" hidden="1">
      <c r="B840" s="187" t="s">
        <v>399</v>
      </c>
      <c r="C840" s="137" t="s">
        <v>343</v>
      </c>
      <c r="D840" s="137" t="s">
        <v>353</v>
      </c>
      <c r="E840" s="186" t="s">
        <v>404</v>
      </c>
      <c r="F840" s="137" t="s">
        <v>400</v>
      </c>
      <c r="G840" s="137"/>
      <c r="H840" s="177">
        <f>H841</f>
        <v>0</v>
      </c>
      <c r="I840" s="177">
        <f>I841</f>
        <v>0</v>
      </c>
      <c r="J840" s="177">
        <f>J841</f>
        <v>0</v>
      </c>
    </row>
    <row r="841" spans="2:10" ht="14.25" customHeight="1" hidden="1">
      <c r="B841" s="188" t="s">
        <v>401</v>
      </c>
      <c r="C841" s="137" t="s">
        <v>343</v>
      </c>
      <c r="D841" s="137" t="s">
        <v>353</v>
      </c>
      <c r="E841" s="186" t="s">
        <v>404</v>
      </c>
      <c r="F841" s="137" t="s">
        <v>474</v>
      </c>
      <c r="G841" s="137"/>
      <c r="H841" s="177">
        <f>H842</f>
        <v>0</v>
      </c>
      <c r="I841" s="177">
        <f>I842</f>
        <v>0</v>
      </c>
      <c r="J841" s="177">
        <f>J842</f>
        <v>0</v>
      </c>
    </row>
    <row r="842" spans="2:10" ht="14.25" customHeight="1" hidden="1">
      <c r="B842" s="188" t="s">
        <v>392</v>
      </c>
      <c r="C842" s="137" t="s">
        <v>343</v>
      </c>
      <c r="D842" s="137" t="s">
        <v>353</v>
      </c>
      <c r="E842" s="186" t="s">
        <v>404</v>
      </c>
      <c r="F842" s="137" t="s">
        <v>474</v>
      </c>
      <c r="G842" s="137" t="s">
        <v>453</v>
      </c>
      <c r="H842" s="177">
        <f>'Прил. 7'!I989</f>
        <v>0</v>
      </c>
      <c r="I842" s="177">
        <f>'Прил. 7'!J989</f>
        <v>0</v>
      </c>
      <c r="J842" s="177">
        <f>'Прил. 7'!K989</f>
        <v>0</v>
      </c>
    </row>
    <row r="843" spans="2:10" ht="12.75" customHeight="1">
      <c r="B843" s="178" t="s">
        <v>354</v>
      </c>
      <c r="C843" s="135" t="s">
        <v>355</v>
      </c>
      <c r="D843" s="135"/>
      <c r="E843" s="184"/>
      <c r="F843" s="137"/>
      <c r="G843" s="135"/>
      <c r="H843" s="176">
        <f>H849+H906</f>
        <v>13339.900000000001</v>
      </c>
      <c r="I843" s="176">
        <f>I849+I906</f>
        <v>10121.3</v>
      </c>
      <c r="J843" s="176">
        <f>J849+J906</f>
        <v>10148.900000000001</v>
      </c>
    </row>
    <row r="844" spans="2:10" ht="12.75" customHeight="1" hidden="1">
      <c r="B844" s="178" t="s">
        <v>390</v>
      </c>
      <c r="C844" s="135"/>
      <c r="D844" s="135"/>
      <c r="E844" s="135"/>
      <c r="F844" s="135"/>
      <c r="G844" s="135" t="s">
        <v>669</v>
      </c>
      <c r="H844" s="176">
        <f>H861+H873</f>
        <v>0</v>
      </c>
      <c r="I844" s="176">
        <f>I861+I873</f>
        <v>0</v>
      </c>
      <c r="J844" s="176">
        <f>J861+J873</f>
        <v>0</v>
      </c>
    </row>
    <row r="845" spans="2:10" ht="12.75" customHeight="1">
      <c r="B845" s="178" t="s">
        <v>391</v>
      </c>
      <c r="C845" s="135"/>
      <c r="D845" s="135"/>
      <c r="E845" s="135"/>
      <c r="F845" s="135"/>
      <c r="G845" s="135" t="s">
        <v>415</v>
      </c>
      <c r="H845" s="176">
        <f>H862+H874+H885+H912+H915+H918+H923+H926+H929+H866+H894+H903+H899+H879</f>
        <v>13292</v>
      </c>
      <c r="I845" s="176">
        <f>I862+I874+I885+I912+I915+I918+I923+I926+I929+I866+I894+I903+I899</f>
        <v>10121.3</v>
      </c>
      <c r="J845" s="176">
        <f>J862+J874+J885+J912+J915+J918+J923+J926+J929+J866+J894+J903+J899</f>
        <v>9548.900000000001</v>
      </c>
    </row>
    <row r="846" spans="2:10" ht="12.75" customHeight="1" hidden="1">
      <c r="B846" s="286" t="s">
        <v>392</v>
      </c>
      <c r="C846" s="135"/>
      <c r="D846" s="135"/>
      <c r="E846" s="135"/>
      <c r="F846" s="135"/>
      <c r="G846" s="135" t="s">
        <v>453</v>
      </c>
      <c r="H846" s="176">
        <f>H889+H933+H867+H853+H895+H904</f>
        <v>47.9</v>
      </c>
      <c r="I846" s="176">
        <f>I889+I933+I867+I853+I895+I904</f>
        <v>0</v>
      </c>
      <c r="J846" s="176">
        <f>J889+J933+J867+J853+J895+J904</f>
        <v>600</v>
      </c>
    </row>
    <row r="847" spans="2:10" ht="12.75" customHeight="1" hidden="1">
      <c r="B847" s="178" t="s">
        <v>393</v>
      </c>
      <c r="C847" s="135"/>
      <c r="D847" s="135"/>
      <c r="E847" s="135"/>
      <c r="F847" s="135"/>
      <c r="G847" s="135" t="s">
        <v>425</v>
      </c>
      <c r="H847" s="176">
        <f>H905</f>
        <v>0</v>
      </c>
      <c r="I847" s="176">
        <f>I905</f>
        <v>0</v>
      </c>
      <c r="J847" s="176">
        <f>J905</f>
        <v>0</v>
      </c>
    </row>
    <row r="848" spans="2:10" ht="12.75" customHeight="1" hidden="1">
      <c r="B848" s="178" t="s">
        <v>394</v>
      </c>
      <c r="C848" s="135"/>
      <c r="D848" s="135"/>
      <c r="E848" s="135"/>
      <c r="F848" s="135"/>
      <c r="G848" s="135" t="s">
        <v>670</v>
      </c>
      <c r="H848" s="176"/>
      <c r="I848" s="176"/>
      <c r="J848" s="176"/>
    </row>
    <row r="849" spans="2:10" ht="12.75" customHeight="1">
      <c r="B849" s="234" t="s">
        <v>356</v>
      </c>
      <c r="C849" s="180" t="s">
        <v>355</v>
      </c>
      <c r="D849" s="180" t="s">
        <v>357</v>
      </c>
      <c r="E849" s="137"/>
      <c r="F849" s="137"/>
      <c r="G849" s="137"/>
      <c r="H849" s="177">
        <f>H855+H886+H853+H890</f>
        <v>9895.900000000001</v>
      </c>
      <c r="I849" s="177">
        <f>I855+I886+I853+I890</f>
        <v>7442.6</v>
      </c>
      <c r="J849" s="177">
        <f>J855+J886+J853+J890</f>
        <v>7270.200000000001</v>
      </c>
    </row>
    <row r="850" spans="2:10" ht="27" customHeight="1" hidden="1">
      <c r="B850" s="188" t="s">
        <v>547</v>
      </c>
      <c r="C850" s="137" t="s">
        <v>355</v>
      </c>
      <c r="D850" s="137" t="s">
        <v>357</v>
      </c>
      <c r="E850" s="184" t="s">
        <v>548</v>
      </c>
      <c r="F850" s="137"/>
      <c r="G850" s="137"/>
      <c r="H850" s="177">
        <f>H851</f>
        <v>0</v>
      </c>
      <c r="I850" s="177">
        <f>I851</f>
        <v>0</v>
      </c>
      <c r="J850" s="177">
        <f>J851</f>
        <v>0</v>
      </c>
    </row>
    <row r="851" spans="2:10" ht="12.75" customHeight="1" hidden="1">
      <c r="B851" s="181" t="s">
        <v>479</v>
      </c>
      <c r="C851" s="137" t="s">
        <v>355</v>
      </c>
      <c r="D851" s="137" t="s">
        <v>357</v>
      </c>
      <c r="E851" s="184" t="s">
        <v>548</v>
      </c>
      <c r="F851" s="137" t="s">
        <v>480</v>
      </c>
      <c r="G851" s="137"/>
      <c r="H851" s="177">
        <f>H852</f>
        <v>0</v>
      </c>
      <c r="I851" s="177">
        <f>I852</f>
        <v>0</v>
      </c>
      <c r="J851" s="177">
        <f>J852</f>
        <v>0</v>
      </c>
    </row>
    <row r="852" spans="2:10" ht="12.75" customHeight="1" hidden="1">
      <c r="B852" s="188" t="s">
        <v>279</v>
      </c>
      <c r="C852" s="137" t="s">
        <v>355</v>
      </c>
      <c r="D852" s="137" t="s">
        <v>357</v>
      </c>
      <c r="E852" s="184" t="s">
        <v>548</v>
      </c>
      <c r="F852" s="137" t="s">
        <v>499</v>
      </c>
      <c r="G852" s="137"/>
      <c r="H852" s="177">
        <f>H853</f>
        <v>0</v>
      </c>
      <c r="I852" s="177">
        <f>I853</f>
        <v>0</v>
      </c>
      <c r="J852" s="177">
        <f>J853</f>
        <v>0</v>
      </c>
    </row>
    <row r="853" spans="2:10" ht="12.75" customHeight="1" hidden="1">
      <c r="B853" s="191" t="s">
        <v>392</v>
      </c>
      <c r="C853" s="137" t="s">
        <v>355</v>
      </c>
      <c r="D853" s="137" t="s">
        <v>357</v>
      </c>
      <c r="E853" s="184" t="s">
        <v>548</v>
      </c>
      <c r="F853" s="137" t="s">
        <v>499</v>
      </c>
      <c r="G853" s="137" t="s">
        <v>453</v>
      </c>
      <c r="H853" s="177">
        <f>'Прил. 7'!I584</f>
        <v>0</v>
      </c>
      <c r="I853" s="177"/>
      <c r="J853" s="177"/>
    </row>
    <row r="854" spans="2:10" ht="12.75" customHeight="1" hidden="1">
      <c r="B854" s="234"/>
      <c r="C854" s="180"/>
      <c r="D854" s="180"/>
      <c r="E854" s="137"/>
      <c r="F854" s="137"/>
      <c r="G854" s="137"/>
      <c r="H854" s="177"/>
      <c r="I854" s="177"/>
      <c r="J854" s="177"/>
    </row>
    <row r="855" spans="2:10" ht="28.5" customHeight="1">
      <c r="B855" s="213" t="s">
        <v>639</v>
      </c>
      <c r="C855" s="137" t="s">
        <v>355</v>
      </c>
      <c r="D855" s="137" t="s">
        <v>357</v>
      </c>
      <c r="E855" s="42" t="s">
        <v>640</v>
      </c>
      <c r="F855" s="137"/>
      <c r="G855" s="137"/>
      <c r="H855" s="177">
        <f>H856+H863+H869+H875</f>
        <v>9795.900000000001</v>
      </c>
      <c r="I855" s="177">
        <f>I856</f>
        <v>7442.6</v>
      </c>
      <c r="J855" s="177">
        <f>J856</f>
        <v>6670.200000000001</v>
      </c>
    </row>
    <row r="856" spans="2:10" ht="27.75" customHeight="1">
      <c r="B856" s="190" t="s">
        <v>671</v>
      </c>
      <c r="C856" s="137" t="s">
        <v>355</v>
      </c>
      <c r="D856" s="137" t="s">
        <v>357</v>
      </c>
      <c r="E856" s="42" t="s">
        <v>672</v>
      </c>
      <c r="F856" s="137"/>
      <c r="G856" s="137"/>
      <c r="H856" s="177">
        <f>H857</f>
        <v>3055.4</v>
      </c>
      <c r="I856" s="177">
        <f>I857+I869</f>
        <v>7442.6</v>
      </c>
      <c r="J856" s="177">
        <f>J857+J869</f>
        <v>6670.200000000001</v>
      </c>
    </row>
    <row r="857" spans="2:10" ht="54" customHeight="1">
      <c r="B857" s="190" t="s">
        <v>673</v>
      </c>
      <c r="C857" s="137" t="s">
        <v>355</v>
      </c>
      <c r="D857" s="137" t="s">
        <v>357</v>
      </c>
      <c r="E857" s="42" t="s">
        <v>672</v>
      </c>
      <c r="F857" s="137"/>
      <c r="G857" s="137"/>
      <c r="H857" s="177">
        <f>H858</f>
        <v>3055.4</v>
      </c>
      <c r="I857" s="177">
        <f>I858</f>
        <v>2772.4</v>
      </c>
      <c r="J857" s="177">
        <f>J858</f>
        <v>2472.4</v>
      </c>
    </row>
    <row r="858" spans="2:10" ht="12.75" customHeight="1">
      <c r="B858" s="193" t="s">
        <v>674</v>
      </c>
      <c r="C858" s="137" t="s">
        <v>355</v>
      </c>
      <c r="D858" s="137" t="s">
        <v>357</v>
      </c>
      <c r="E858" s="42" t="s">
        <v>672</v>
      </c>
      <c r="F858" s="137"/>
      <c r="G858" s="137"/>
      <c r="H858" s="177">
        <f>H859</f>
        <v>3055.4</v>
      </c>
      <c r="I858" s="177">
        <f>I859</f>
        <v>2772.4</v>
      </c>
      <c r="J858" s="177">
        <f>J859</f>
        <v>2472.4</v>
      </c>
    </row>
    <row r="859" spans="2:10" ht="15.75" customHeight="1">
      <c r="B859" s="188" t="s">
        <v>584</v>
      </c>
      <c r="C859" s="137" t="s">
        <v>355</v>
      </c>
      <c r="D859" s="137" t="s">
        <v>357</v>
      </c>
      <c r="E859" s="42" t="s">
        <v>672</v>
      </c>
      <c r="F859" s="130">
        <v>600</v>
      </c>
      <c r="G859" s="137"/>
      <c r="H859" s="177">
        <f>H860</f>
        <v>3055.4</v>
      </c>
      <c r="I859" s="177">
        <f>I860</f>
        <v>2772.4</v>
      </c>
      <c r="J859" s="177">
        <f>J860</f>
        <v>2472.4</v>
      </c>
    </row>
    <row r="860" spans="2:10" ht="12.75" customHeight="1">
      <c r="B860" s="188" t="s">
        <v>585</v>
      </c>
      <c r="C860" s="137" t="s">
        <v>355</v>
      </c>
      <c r="D860" s="137" t="s">
        <v>357</v>
      </c>
      <c r="E860" s="42" t="s">
        <v>672</v>
      </c>
      <c r="F860" s="130">
        <v>610</v>
      </c>
      <c r="G860" s="137"/>
      <c r="H860" s="177">
        <f>H861+H862</f>
        <v>3055.4</v>
      </c>
      <c r="I860" s="177">
        <f>I861+I862</f>
        <v>2772.4</v>
      </c>
      <c r="J860" s="177">
        <f>J861+J862</f>
        <v>2472.4</v>
      </c>
    </row>
    <row r="861" spans="2:10" ht="14.25" customHeight="1" hidden="1">
      <c r="B861" s="188" t="s">
        <v>390</v>
      </c>
      <c r="C861" s="137" t="s">
        <v>355</v>
      </c>
      <c r="D861" s="137" t="s">
        <v>357</v>
      </c>
      <c r="E861" s="42" t="s">
        <v>672</v>
      </c>
      <c r="F861" s="130">
        <v>610</v>
      </c>
      <c r="G861" s="137" t="s">
        <v>669</v>
      </c>
      <c r="H861" s="177"/>
      <c r="I861" s="177"/>
      <c r="J861" s="177"/>
    </row>
    <row r="862" spans="2:10" ht="14.25" customHeight="1">
      <c r="B862" s="188" t="s">
        <v>391</v>
      </c>
      <c r="C862" s="137" t="s">
        <v>355</v>
      </c>
      <c r="D862" s="137" t="s">
        <v>357</v>
      </c>
      <c r="E862" s="42" t="s">
        <v>672</v>
      </c>
      <c r="F862" s="130">
        <v>610</v>
      </c>
      <c r="G862" s="137" t="s">
        <v>415</v>
      </c>
      <c r="H862" s="177">
        <f>'Прил. 7'!I1062</f>
        <v>3055.4</v>
      </c>
      <c r="I862" s="177">
        <f>'Прил. 7'!J1062</f>
        <v>2772.4</v>
      </c>
      <c r="J862" s="177">
        <f>'Прил. 7'!K1062</f>
        <v>2472.4</v>
      </c>
    </row>
    <row r="863" spans="2:10" ht="54" customHeight="1">
      <c r="B863" s="188" t="s">
        <v>675</v>
      </c>
      <c r="C863" s="137" t="s">
        <v>355</v>
      </c>
      <c r="D863" s="137" t="s">
        <v>357</v>
      </c>
      <c r="E863" s="13" t="s">
        <v>676</v>
      </c>
      <c r="F863" s="130"/>
      <c r="G863" s="137"/>
      <c r="H863" s="138">
        <f>H864</f>
        <v>53.199999999999996</v>
      </c>
      <c r="I863" s="138">
        <f>I864</f>
        <v>0</v>
      </c>
      <c r="J863" s="138">
        <f>J864</f>
        <v>0</v>
      </c>
    </row>
    <row r="864" spans="2:10" ht="14.25" customHeight="1">
      <c r="B864" s="188" t="s">
        <v>584</v>
      </c>
      <c r="C864" s="137" t="s">
        <v>355</v>
      </c>
      <c r="D864" s="137" t="s">
        <v>357</v>
      </c>
      <c r="E864" s="13" t="s">
        <v>676</v>
      </c>
      <c r="F864" s="130">
        <v>600</v>
      </c>
      <c r="G864" s="137"/>
      <c r="H864" s="138">
        <f>H865</f>
        <v>53.199999999999996</v>
      </c>
      <c r="I864" s="138">
        <f>I865</f>
        <v>0</v>
      </c>
      <c r="J864" s="138">
        <f>J865</f>
        <v>0</v>
      </c>
    </row>
    <row r="865" spans="2:10" ht="14.25" customHeight="1">
      <c r="B865" s="188" t="s">
        <v>585</v>
      </c>
      <c r="C865" s="137" t="s">
        <v>355</v>
      </c>
      <c r="D865" s="137" t="s">
        <v>357</v>
      </c>
      <c r="E865" s="13" t="s">
        <v>676</v>
      </c>
      <c r="F865" s="130">
        <v>610</v>
      </c>
      <c r="G865" s="137"/>
      <c r="H865" s="138">
        <f>H866+H867+H868</f>
        <v>53.199999999999996</v>
      </c>
      <c r="I865" s="138">
        <f>I866+I867+I868</f>
        <v>0</v>
      </c>
      <c r="J865" s="138">
        <f>J866+J867+J868</f>
        <v>0</v>
      </c>
    </row>
    <row r="866" spans="2:10" ht="14.25" customHeight="1">
      <c r="B866" s="188" t="s">
        <v>391</v>
      </c>
      <c r="C866" s="137" t="s">
        <v>355</v>
      </c>
      <c r="D866" s="137" t="s">
        <v>357</v>
      </c>
      <c r="E866" s="13" t="s">
        <v>676</v>
      </c>
      <c r="F866" s="130">
        <v>610</v>
      </c>
      <c r="G866" s="137" t="s">
        <v>415</v>
      </c>
      <c r="H866" s="138">
        <f>'Прил. 7'!I1066</f>
        <v>5.3</v>
      </c>
      <c r="I866" s="138">
        <f>'Прил. 7'!J1066</f>
        <v>0</v>
      </c>
      <c r="J866" s="138">
        <f>'Прил. 7'!K1066</f>
        <v>0</v>
      </c>
    </row>
    <row r="867" spans="2:10" ht="14.25" customHeight="1" hidden="1">
      <c r="B867" s="191" t="s">
        <v>392</v>
      </c>
      <c r="C867" s="137" t="s">
        <v>355</v>
      </c>
      <c r="D867" s="137" t="s">
        <v>357</v>
      </c>
      <c r="E867" s="13" t="s">
        <v>676</v>
      </c>
      <c r="F867" s="130">
        <v>610</v>
      </c>
      <c r="G867" s="137" t="s">
        <v>453</v>
      </c>
      <c r="H867" s="138">
        <f>'Прил. 7'!I1067</f>
        <v>47.9</v>
      </c>
      <c r="I867" s="138">
        <f>'Прил. 7'!J1067</f>
        <v>0</v>
      </c>
      <c r="J867" s="138">
        <f>'Прил. 7'!K1067</f>
        <v>0</v>
      </c>
    </row>
    <row r="868" spans="2:10" ht="14.25" customHeight="1" hidden="1">
      <c r="B868" s="191" t="s">
        <v>393</v>
      </c>
      <c r="C868" s="137" t="s">
        <v>355</v>
      </c>
      <c r="D868" s="137" t="s">
        <v>357</v>
      </c>
      <c r="E868" s="13" t="s">
        <v>676</v>
      </c>
      <c r="F868" s="130">
        <v>610</v>
      </c>
      <c r="G868" s="137" t="s">
        <v>425</v>
      </c>
      <c r="H868" s="138">
        <f>'Прил. 7'!I1068</f>
        <v>0</v>
      </c>
      <c r="I868" s="138">
        <f>'Прил. 7'!J1068</f>
        <v>0</v>
      </c>
      <c r="J868" s="138">
        <f>'Прил. 7'!K1068</f>
        <v>0</v>
      </c>
    </row>
    <row r="869" spans="2:10" ht="66.75" customHeight="1">
      <c r="B869" s="190" t="s">
        <v>677</v>
      </c>
      <c r="C869" s="137" t="s">
        <v>355</v>
      </c>
      <c r="D869" s="137" t="s">
        <v>357</v>
      </c>
      <c r="E869" s="56" t="s">
        <v>678</v>
      </c>
      <c r="F869" s="137"/>
      <c r="G869" s="137"/>
      <c r="H869" s="177">
        <f>H870</f>
        <v>6009.6</v>
      </c>
      <c r="I869" s="177">
        <f>I870</f>
        <v>4670.2</v>
      </c>
      <c r="J869" s="177">
        <f>J870</f>
        <v>4197.8</v>
      </c>
    </row>
    <row r="870" spans="2:10" ht="12.75" customHeight="1">
      <c r="B870" s="193" t="s">
        <v>674</v>
      </c>
      <c r="C870" s="137" t="s">
        <v>355</v>
      </c>
      <c r="D870" s="137" t="s">
        <v>357</v>
      </c>
      <c r="E870" s="56" t="s">
        <v>678</v>
      </c>
      <c r="F870" s="137"/>
      <c r="G870" s="137"/>
      <c r="H870" s="177">
        <f>H871</f>
        <v>6009.6</v>
      </c>
      <c r="I870" s="177">
        <f>I871</f>
        <v>4670.2</v>
      </c>
      <c r="J870" s="177">
        <f>J871</f>
        <v>4197.8</v>
      </c>
    </row>
    <row r="871" spans="2:10" ht="15.75" customHeight="1">
      <c r="B871" s="188" t="s">
        <v>584</v>
      </c>
      <c r="C871" s="137" t="s">
        <v>355</v>
      </c>
      <c r="D871" s="137" t="s">
        <v>357</v>
      </c>
      <c r="E871" s="56" t="s">
        <v>678</v>
      </c>
      <c r="F871" s="130">
        <v>600</v>
      </c>
      <c r="G871" s="137"/>
      <c r="H871" s="177">
        <f>H872</f>
        <v>6009.6</v>
      </c>
      <c r="I871" s="177">
        <f>I872</f>
        <v>4670.2</v>
      </c>
      <c r="J871" s="177">
        <f>J872</f>
        <v>4197.8</v>
      </c>
    </row>
    <row r="872" spans="2:10" ht="12.75" customHeight="1">
      <c r="B872" s="188" t="s">
        <v>585</v>
      </c>
      <c r="C872" s="137" t="s">
        <v>355</v>
      </c>
      <c r="D872" s="137" t="s">
        <v>357</v>
      </c>
      <c r="E872" s="56" t="s">
        <v>678</v>
      </c>
      <c r="F872" s="130">
        <v>610</v>
      </c>
      <c r="G872" s="137"/>
      <c r="H872" s="177">
        <f>H874</f>
        <v>6009.6</v>
      </c>
      <c r="I872" s="177">
        <f>I873+I874</f>
        <v>4670.2</v>
      </c>
      <c r="J872" s="177">
        <f>J873+J874</f>
        <v>4197.8</v>
      </c>
    </row>
    <row r="873" spans="2:10" ht="14.25" customHeight="1">
      <c r="B873" s="188" t="s">
        <v>390</v>
      </c>
      <c r="C873" s="137" t="s">
        <v>355</v>
      </c>
      <c r="D873" s="137" t="s">
        <v>357</v>
      </c>
      <c r="E873" s="56" t="s">
        <v>678</v>
      </c>
      <c r="F873" s="130">
        <v>610</v>
      </c>
      <c r="G873" s="137" t="s">
        <v>669</v>
      </c>
      <c r="H873" s="177"/>
      <c r="I873" s="177"/>
      <c r="J873" s="177"/>
    </row>
    <row r="874" spans="2:10" ht="14.25" customHeight="1">
      <c r="B874" s="188" t="s">
        <v>391</v>
      </c>
      <c r="C874" s="137" t="s">
        <v>355</v>
      </c>
      <c r="D874" s="137" t="s">
        <v>357</v>
      </c>
      <c r="E874" s="56" t="s">
        <v>678</v>
      </c>
      <c r="F874" s="130">
        <v>610</v>
      </c>
      <c r="G874" s="137" t="s">
        <v>415</v>
      </c>
      <c r="H874" s="177">
        <f>'Прил. 7'!I1074</f>
        <v>6009.6</v>
      </c>
      <c r="I874" s="177">
        <f>'Прил. 7'!J1074</f>
        <v>4670.2</v>
      </c>
      <c r="J874" s="177">
        <f>'Прил. 7'!K1074</f>
        <v>4197.8</v>
      </c>
    </row>
    <row r="875" spans="2:10" ht="14.25" customHeight="1">
      <c r="B875" s="142" t="s">
        <v>679</v>
      </c>
      <c r="C875" s="199" t="s">
        <v>355</v>
      </c>
      <c r="D875" s="199" t="s">
        <v>357</v>
      </c>
      <c r="E875" s="55" t="s">
        <v>680</v>
      </c>
      <c r="F875" s="241"/>
      <c r="G875" s="199"/>
      <c r="H875" s="177">
        <f>H876</f>
        <v>677.7</v>
      </c>
      <c r="I875" s="177">
        <f>I876</f>
        <v>0</v>
      </c>
      <c r="J875" s="177">
        <f>J876</f>
        <v>0</v>
      </c>
    </row>
    <row r="876" spans="2:10" ht="14.25" customHeight="1">
      <c r="B876" s="316" t="s">
        <v>674</v>
      </c>
      <c r="C876" s="199" t="s">
        <v>355</v>
      </c>
      <c r="D876" s="199" t="s">
        <v>357</v>
      </c>
      <c r="E876" s="55" t="s">
        <v>680</v>
      </c>
      <c r="F876" s="241"/>
      <c r="G876" s="199"/>
      <c r="H876" s="177">
        <f>H877</f>
        <v>677.7</v>
      </c>
      <c r="I876" s="177">
        <f>I877</f>
        <v>0</v>
      </c>
      <c r="J876" s="177">
        <f>J877</f>
        <v>0</v>
      </c>
    </row>
    <row r="877" spans="2:10" ht="14.25" customHeight="1">
      <c r="B877" s="212" t="s">
        <v>584</v>
      </c>
      <c r="C877" s="199" t="s">
        <v>355</v>
      </c>
      <c r="D877" s="199" t="s">
        <v>357</v>
      </c>
      <c r="E877" s="55" t="s">
        <v>680</v>
      </c>
      <c r="F877" s="241">
        <v>600</v>
      </c>
      <c r="G877" s="199"/>
      <c r="H877" s="177">
        <f>H878</f>
        <v>677.7</v>
      </c>
      <c r="I877" s="177">
        <f>I878</f>
        <v>0</v>
      </c>
      <c r="J877" s="177">
        <f>J878</f>
        <v>0</v>
      </c>
    </row>
    <row r="878" spans="2:10" ht="14.25" customHeight="1">
      <c r="B878" s="212" t="s">
        <v>585</v>
      </c>
      <c r="C878" s="199" t="s">
        <v>355</v>
      </c>
      <c r="D878" s="199" t="s">
        <v>357</v>
      </c>
      <c r="E878" s="55" t="s">
        <v>680</v>
      </c>
      <c r="F878" s="241">
        <v>610</v>
      </c>
      <c r="G878" s="199"/>
      <c r="H878" s="177">
        <f>H879+H880</f>
        <v>677.7</v>
      </c>
      <c r="I878" s="177">
        <f>I879+I880</f>
        <v>0</v>
      </c>
      <c r="J878" s="177">
        <f>J879+J880</f>
        <v>0</v>
      </c>
    </row>
    <row r="879" spans="2:10" ht="14.25" customHeight="1">
      <c r="B879" s="262" t="s">
        <v>391</v>
      </c>
      <c r="C879" s="199" t="s">
        <v>355</v>
      </c>
      <c r="D879" s="199" t="s">
        <v>357</v>
      </c>
      <c r="E879" s="55" t="s">
        <v>680</v>
      </c>
      <c r="F879" s="241">
        <v>610</v>
      </c>
      <c r="G879" s="199" t="s">
        <v>415</v>
      </c>
      <c r="H879" s="177">
        <f>'Прил. 7'!I1079</f>
        <v>677.7</v>
      </c>
      <c r="I879" s="177">
        <f>'Прил. 7'!J1079</f>
        <v>0</v>
      </c>
      <c r="J879" s="177">
        <f>'Прил. 7'!K1079</f>
        <v>0</v>
      </c>
    </row>
    <row r="880" spans="2:10" ht="14.25" customHeight="1">
      <c r="B880" s="201" t="s">
        <v>392</v>
      </c>
      <c r="C880" s="199" t="s">
        <v>355</v>
      </c>
      <c r="D880" s="199" t="s">
        <v>357</v>
      </c>
      <c r="E880" s="55" t="s">
        <v>680</v>
      </c>
      <c r="F880" s="241">
        <v>610</v>
      </c>
      <c r="G880" s="199" t="s">
        <v>453</v>
      </c>
      <c r="H880" s="177"/>
      <c r="I880" s="177"/>
      <c r="J880" s="177"/>
    </row>
    <row r="881" spans="2:10" ht="26.25" customHeight="1">
      <c r="B881" s="190" t="s">
        <v>681</v>
      </c>
      <c r="C881" s="137" t="s">
        <v>355</v>
      </c>
      <c r="D881" s="137" t="s">
        <v>357</v>
      </c>
      <c r="E881" s="56" t="s">
        <v>682</v>
      </c>
      <c r="F881" s="137"/>
      <c r="G881" s="137"/>
      <c r="H881" s="177">
        <f>H882</f>
        <v>0</v>
      </c>
      <c r="I881" s="177">
        <f>I882</f>
        <v>0</v>
      </c>
      <c r="J881" s="177">
        <f>J882</f>
        <v>0</v>
      </c>
    </row>
    <row r="882" spans="2:10" ht="12.75" customHeight="1">
      <c r="B882" s="193"/>
      <c r="C882" s="137"/>
      <c r="D882" s="137"/>
      <c r="E882" s="56"/>
      <c r="F882" s="137"/>
      <c r="G882" s="137"/>
      <c r="H882" s="177">
        <f>H883</f>
        <v>0</v>
      </c>
      <c r="I882" s="177"/>
      <c r="J882" s="177"/>
    </row>
    <row r="883" spans="2:10" ht="12.75" customHeight="1">
      <c r="B883" s="191" t="s">
        <v>407</v>
      </c>
      <c r="C883" s="137" t="s">
        <v>355</v>
      </c>
      <c r="D883" s="137" t="s">
        <v>357</v>
      </c>
      <c r="E883" s="56" t="s">
        <v>683</v>
      </c>
      <c r="F883" s="130">
        <v>200</v>
      </c>
      <c r="G883" s="137"/>
      <c r="H883" s="177">
        <f>H884</f>
        <v>0</v>
      </c>
      <c r="I883" s="177">
        <f>I884</f>
        <v>0</v>
      </c>
      <c r="J883" s="177">
        <f>J884</f>
        <v>0</v>
      </c>
    </row>
    <row r="884" spans="2:10" ht="12.75" customHeight="1">
      <c r="B884" s="191" t="s">
        <v>409</v>
      </c>
      <c r="C884" s="137" t="s">
        <v>355</v>
      </c>
      <c r="D884" s="137" t="s">
        <v>357</v>
      </c>
      <c r="E884" s="56" t="s">
        <v>683</v>
      </c>
      <c r="F884" s="130">
        <v>240</v>
      </c>
      <c r="G884" s="137"/>
      <c r="H884" s="177">
        <f>H885</f>
        <v>0</v>
      </c>
      <c r="I884" s="177">
        <f>I885</f>
        <v>0</v>
      </c>
      <c r="J884" s="177">
        <f>J885</f>
        <v>0</v>
      </c>
    </row>
    <row r="885" spans="2:10" ht="14.25" customHeight="1">
      <c r="B885" s="188" t="s">
        <v>391</v>
      </c>
      <c r="C885" s="137" t="s">
        <v>355</v>
      </c>
      <c r="D885" s="137" t="s">
        <v>357</v>
      </c>
      <c r="E885" s="56" t="s">
        <v>683</v>
      </c>
      <c r="F885" s="130">
        <v>240</v>
      </c>
      <c r="G885" s="137" t="s">
        <v>415</v>
      </c>
      <c r="H885" s="177"/>
      <c r="I885" s="177"/>
      <c r="J885" s="177"/>
    </row>
    <row r="886" spans="2:10" ht="40.5" customHeight="1">
      <c r="B886" s="188" t="s">
        <v>547</v>
      </c>
      <c r="C886" s="137" t="s">
        <v>355</v>
      </c>
      <c r="D886" s="137" t="s">
        <v>357</v>
      </c>
      <c r="E886" s="184" t="s">
        <v>548</v>
      </c>
      <c r="F886" s="137"/>
      <c r="G886" s="137"/>
      <c r="H886" s="177">
        <f>H887</f>
        <v>0</v>
      </c>
      <c r="I886" s="177">
        <f>I887</f>
        <v>0</v>
      </c>
      <c r="J886" s="177">
        <f>J887</f>
        <v>0</v>
      </c>
    </row>
    <row r="887" spans="2:10" ht="14.25" customHeight="1">
      <c r="B887" s="191" t="s">
        <v>407</v>
      </c>
      <c r="C887" s="137" t="s">
        <v>355</v>
      </c>
      <c r="D887" s="137" t="s">
        <v>357</v>
      </c>
      <c r="E887" s="184" t="s">
        <v>548</v>
      </c>
      <c r="F887" s="137" t="s">
        <v>483</v>
      </c>
      <c r="G887" s="137"/>
      <c r="H887" s="177">
        <f>H888</f>
        <v>0</v>
      </c>
      <c r="I887" s="177">
        <f>I888</f>
        <v>0</v>
      </c>
      <c r="J887" s="177">
        <f>J888</f>
        <v>0</v>
      </c>
    </row>
    <row r="888" spans="2:10" ht="14.25" customHeight="1">
      <c r="B888" s="191" t="s">
        <v>409</v>
      </c>
      <c r="C888" s="137" t="s">
        <v>355</v>
      </c>
      <c r="D888" s="137" t="s">
        <v>357</v>
      </c>
      <c r="E888" s="184" t="s">
        <v>548</v>
      </c>
      <c r="F888" s="137" t="s">
        <v>589</v>
      </c>
      <c r="G888" s="137"/>
      <c r="H888" s="177">
        <f>H889</f>
        <v>0</v>
      </c>
      <c r="I888" s="177">
        <f>I889</f>
        <v>0</v>
      </c>
      <c r="J888" s="177">
        <f>J889</f>
        <v>0</v>
      </c>
    </row>
    <row r="889" spans="2:10" ht="14.25" customHeight="1">
      <c r="B889" s="191" t="s">
        <v>392</v>
      </c>
      <c r="C889" s="137" t="s">
        <v>355</v>
      </c>
      <c r="D889" s="137" t="s">
        <v>357</v>
      </c>
      <c r="E889" s="184" t="s">
        <v>548</v>
      </c>
      <c r="F889" s="137" t="s">
        <v>589</v>
      </c>
      <c r="G889" s="137" t="s">
        <v>453</v>
      </c>
      <c r="H889" s="177">
        <f>'Прил. 7'!I1088</f>
        <v>0</v>
      </c>
      <c r="I889" s="177">
        <f>'Прил. 7'!J1088</f>
        <v>0</v>
      </c>
      <c r="J889" s="177">
        <f>'Прил. 7'!K1088</f>
        <v>0</v>
      </c>
    </row>
    <row r="890" spans="2:10" ht="28.5" customHeight="1">
      <c r="B890" s="317" t="s">
        <v>684</v>
      </c>
      <c r="C890" s="137" t="s">
        <v>355</v>
      </c>
      <c r="D890" s="137" t="s">
        <v>357</v>
      </c>
      <c r="E890" s="186" t="s">
        <v>682</v>
      </c>
      <c r="F890" s="137"/>
      <c r="G890" s="137"/>
      <c r="H890" s="138">
        <f>H891+H900+H896</f>
        <v>100</v>
      </c>
      <c r="I890" s="138">
        <f>I891+I900</f>
        <v>0</v>
      </c>
      <c r="J890" s="138">
        <f>J891+J900</f>
        <v>600</v>
      </c>
    </row>
    <row r="891" spans="2:10" ht="28.5" customHeight="1">
      <c r="B891" s="181" t="s">
        <v>685</v>
      </c>
      <c r="C891" s="137" t="s">
        <v>355</v>
      </c>
      <c r="D891" s="137" t="s">
        <v>357</v>
      </c>
      <c r="E891" s="186" t="s">
        <v>686</v>
      </c>
      <c r="F891" s="137"/>
      <c r="G891" s="137"/>
      <c r="H891" s="138">
        <f>H892</f>
        <v>0</v>
      </c>
      <c r="I891" s="138">
        <f>I892</f>
        <v>0</v>
      </c>
      <c r="J891" s="138">
        <f>J892</f>
        <v>600</v>
      </c>
    </row>
    <row r="892" spans="2:10" ht="14.25" customHeight="1">
      <c r="B892" s="191" t="s">
        <v>407</v>
      </c>
      <c r="C892" s="137" t="s">
        <v>355</v>
      </c>
      <c r="D892" s="137" t="s">
        <v>357</v>
      </c>
      <c r="E892" s="186" t="s">
        <v>686</v>
      </c>
      <c r="F892" s="137" t="s">
        <v>408</v>
      </c>
      <c r="G892" s="137"/>
      <c r="H892" s="138">
        <f>H893</f>
        <v>0</v>
      </c>
      <c r="I892" s="138">
        <f>I893</f>
        <v>0</v>
      </c>
      <c r="J892" s="138">
        <f>J893</f>
        <v>600</v>
      </c>
    </row>
    <row r="893" spans="2:10" ht="14.25" customHeight="1">
      <c r="B893" s="191" t="s">
        <v>409</v>
      </c>
      <c r="C893" s="137" t="s">
        <v>355</v>
      </c>
      <c r="D893" s="137" t="s">
        <v>357</v>
      </c>
      <c r="E893" s="186" t="s">
        <v>686</v>
      </c>
      <c r="F893" s="137" t="s">
        <v>410</v>
      </c>
      <c r="G893" s="137"/>
      <c r="H893" s="138">
        <f>H894+H895</f>
        <v>0</v>
      </c>
      <c r="I893" s="138">
        <f>I894+I895</f>
        <v>0</v>
      </c>
      <c r="J893" s="138">
        <f>J894+J895</f>
        <v>600</v>
      </c>
    </row>
    <row r="894" spans="2:10" ht="14.25" customHeight="1" hidden="1">
      <c r="B894" s="188" t="s">
        <v>391</v>
      </c>
      <c r="C894" s="137" t="s">
        <v>355</v>
      </c>
      <c r="D894" s="137" t="s">
        <v>357</v>
      </c>
      <c r="E894" s="186" t="s">
        <v>686</v>
      </c>
      <c r="F894" s="137" t="s">
        <v>410</v>
      </c>
      <c r="G894" s="137" t="s">
        <v>415</v>
      </c>
      <c r="H894" s="138">
        <f>'Прил. 7'!I1093</f>
        <v>0</v>
      </c>
      <c r="I894" s="138">
        <f>'Прил. 7'!J1093</f>
        <v>0</v>
      </c>
      <c r="J894" s="138">
        <f>'Прил. 7'!K1093</f>
        <v>0</v>
      </c>
    </row>
    <row r="895" spans="2:10" ht="14.25" customHeight="1">
      <c r="B895" s="188" t="s">
        <v>392</v>
      </c>
      <c r="C895" s="137" t="s">
        <v>355</v>
      </c>
      <c r="D895" s="137" t="s">
        <v>357</v>
      </c>
      <c r="E895" s="186" t="s">
        <v>686</v>
      </c>
      <c r="F895" s="137" t="s">
        <v>410</v>
      </c>
      <c r="G895" s="137" t="s">
        <v>453</v>
      </c>
      <c r="H895" s="138">
        <f>'Прил. 7'!I1094</f>
        <v>0</v>
      </c>
      <c r="I895" s="138">
        <f>'Прил. 7'!J1094</f>
        <v>0</v>
      </c>
      <c r="J895" s="138">
        <f>'Прил. 7'!K1094</f>
        <v>600</v>
      </c>
    </row>
    <row r="896" spans="2:10" ht="28.5" customHeight="1" hidden="1">
      <c r="B896" s="181" t="s">
        <v>687</v>
      </c>
      <c r="C896" s="137" t="s">
        <v>355</v>
      </c>
      <c r="D896" s="137" t="s">
        <v>357</v>
      </c>
      <c r="E896" s="186" t="s">
        <v>688</v>
      </c>
      <c r="F896" s="137"/>
      <c r="G896" s="137"/>
      <c r="H896" s="138">
        <f>H897</f>
        <v>100</v>
      </c>
      <c r="I896" s="138"/>
      <c r="J896" s="138"/>
    </row>
    <row r="897" spans="2:10" ht="14.25" customHeight="1" hidden="1">
      <c r="B897" s="191" t="s">
        <v>407</v>
      </c>
      <c r="C897" s="137" t="s">
        <v>355</v>
      </c>
      <c r="D897" s="137" t="s">
        <v>357</v>
      </c>
      <c r="E897" s="186" t="s">
        <v>688</v>
      </c>
      <c r="F897" s="137" t="s">
        <v>408</v>
      </c>
      <c r="G897" s="137"/>
      <c r="H897" s="138">
        <f>H898</f>
        <v>100</v>
      </c>
      <c r="I897" s="138"/>
      <c r="J897" s="138"/>
    </row>
    <row r="898" spans="2:10" ht="14.25" customHeight="1" hidden="1">
      <c r="B898" s="191" t="s">
        <v>409</v>
      </c>
      <c r="C898" s="137" t="s">
        <v>355</v>
      </c>
      <c r="D898" s="137" t="s">
        <v>357</v>
      </c>
      <c r="E898" s="186" t="s">
        <v>688</v>
      </c>
      <c r="F898" s="137" t="s">
        <v>410</v>
      </c>
      <c r="G898" s="137"/>
      <c r="H898" s="138">
        <f>H899</f>
        <v>100</v>
      </c>
      <c r="I898" s="138"/>
      <c r="J898" s="138"/>
    </row>
    <row r="899" spans="2:10" ht="14.25" customHeight="1" hidden="1">
      <c r="B899" s="188" t="s">
        <v>391</v>
      </c>
      <c r="C899" s="137" t="s">
        <v>355</v>
      </c>
      <c r="D899" s="137" t="s">
        <v>357</v>
      </c>
      <c r="E899" s="186" t="s">
        <v>688</v>
      </c>
      <c r="F899" s="137" t="s">
        <v>410</v>
      </c>
      <c r="G899" s="137" t="s">
        <v>415</v>
      </c>
      <c r="H899" s="138">
        <f>'Прил. 7'!I1098</f>
        <v>100</v>
      </c>
      <c r="I899" s="138"/>
      <c r="J899" s="138"/>
    </row>
    <row r="900" spans="2:10" ht="14.25" customHeight="1" hidden="1">
      <c r="B900" s="191" t="s">
        <v>689</v>
      </c>
      <c r="C900" s="137" t="s">
        <v>355</v>
      </c>
      <c r="D900" s="137" t="s">
        <v>357</v>
      </c>
      <c r="E900" s="186" t="s">
        <v>690</v>
      </c>
      <c r="F900" s="137"/>
      <c r="G900" s="137"/>
      <c r="H900" s="138">
        <f>H901</f>
        <v>0</v>
      </c>
      <c r="I900" s="138">
        <f>I901</f>
        <v>0</v>
      </c>
      <c r="J900" s="138">
        <f>J901</f>
        <v>0</v>
      </c>
    </row>
    <row r="901" spans="2:10" ht="14.25" customHeight="1" hidden="1">
      <c r="B901" s="191" t="s">
        <v>407</v>
      </c>
      <c r="C901" s="137" t="s">
        <v>355</v>
      </c>
      <c r="D901" s="137" t="s">
        <v>357</v>
      </c>
      <c r="E901" s="186" t="s">
        <v>690</v>
      </c>
      <c r="F901" s="137" t="s">
        <v>408</v>
      </c>
      <c r="G901" s="137"/>
      <c r="H901" s="138">
        <f>H902</f>
        <v>0</v>
      </c>
      <c r="I901" s="138">
        <f>I902</f>
        <v>0</v>
      </c>
      <c r="J901" s="138">
        <f>J902</f>
        <v>0</v>
      </c>
    </row>
    <row r="902" spans="2:10" ht="14.25" customHeight="1" hidden="1">
      <c r="B902" s="191" t="s">
        <v>409</v>
      </c>
      <c r="C902" s="137" t="s">
        <v>355</v>
      </c>
      <c r="D902" s="137" t="s">
        <v>357</v>
      </c>
      <c r="E902" s="186" t="s">
        <v>690</v>
      </c>
      <c r="F902" s="137" t="s">
        <v>410</v>
      </c>
      <c r="G902" s="137"/>
      <c r="H902" s="138">
        <f>H903+H904+H905</f>
        <v>0</v>
      </c>
      <c r="I902" s="138">
        <f>I903+I904+I905</f>
        <v>0</v>
      </c>
      <c r="J902" s="138">
        <f>J903+J904+J905</f>
        <v>0</v>
      </c>
    </row>
    <row r="903" spans="2:10" ht="14.25" customHeight="1" hidden="1">
      <c r="B903" s="188" t="s">
        <v>391</v>
      </c>
      <c r="C903" s="137" t="s">
        <v>355</v>
      </c>
      <c r="D903" s="137" t="s">
        <v>357</v>
      </c>
      <c r="E903" s="186" t="s">
        <v>690</v>
      </c>
      <c r="F903" s="137" t="s">
        <v>410</v>
      </c>
      <c r="G903" s="137" t="s">
        <v>415</v>
      </c>
      <c r="H903" s="138">
        <f>'Прил. 7'!I1102</f>
        <v>0</v>
      </c>
      <c r="I903" s="138">
        <f>'Прил. 7'!J1102</f>
        <v>0</v>
      </c>
      <c r="J903" s="138">
        <f>'Прил. 7'!K1102</f>
        <v>0</v>
      </c>
    </row>
    <row r="904" spans="2:10" ht="14.25" customHeight="1" hidden="1">
      <c r="B904" s="188" t="s">
        <v>392</v>
      </c>
      <c r="C904" s="137" t="s">
        <v>355</v>
      </c>
      <c r="D904" s="137" t="s">
        <v>357</v>
      </c>
      <c r="E904" s="186" t="s">
        <v>690</v>
      </c>
      <c r="F904" s="137" t="s">
        <v>410</v>
      </c>
      <c r="G904" s="137" t="s">
        <v>453</v>
      </c>
      <c r="H904" s="138">
        <f>'Прил. 7'!I1103</f>
        <v>0</v>
      </c>
      <c r="I904" s="138">
        <f>'Прил. 7'!J1103</f>
        <v>0</v>
      </c>
      <c r="J904" s="138">
        <f>'Прил. 7'!K1103</f>
        <v>0</v>
      </c>
    </row>
    <row r="905" spans="2:10" ht="14.25" customHeight="1" hidden="1">
      <c r="B905" s="188" t="s">
        <v>393</v>
      </c>
      <c r="C905" s="137" t="s">
        <v>355</v>
      </c>
      <c r="D905" s="137" t="s">
        <v>357</v>
      </c>
      <c r="E905" s="186" t="s">
        <v>690</v>
      </c>
      <c r="F905" s="137" t="s">
        <v>410</v>
      </c>
      <c r="G905" s="137" t="s">
        <v>425</v>
      </c>
      <c r="H905" s="138">
        <f>'Прил. 7'!I1104</f>
        <v>0</v>
      </c>
      <c r="I905" s="138">
        <f>'Прил. 7'!J1104</f>
        <v>0</v>
      </c>
      <c r="J905" s="138">
        <f>'Прил. 7'!K1104</f>
        <v>0</v>
      </c>
    </row>
    <row r="906" spans="2:10" ht="14.25" customHeight="1">
      <c r="B906" s="242" t="s">
        <v>358</v>
      </c>
      <c r="C906" s="180" t="s">
        <v>355</v>
      </c>
      <c r="D906" s="180" t="s">
        <v>359</v>
      </c>
      <c r="E906" s="56"/>
      <c r="F906" s="130"/>
      <c r="G906" s="137"/>
      <c r="H906" s="243">
        <f>H907+H919</f>
        <v>3444</v>
      </c>
      <c r="I906" s="243">
        <f>I907+I919</f>
        <v>2678.7</v>
      </c>
      <c r="J906" s="243">
        <f>J907+J919</f>
        <v>2878.7</v>
      </c>
    </row>
    <row r="907" spans="2:10" ht="14.25" customHeight="1" hidden="1">
      <c r="B907" s="213" t="s">
        <v>691</v>
      </c>
      <c r="C907" s="137" t="s">
        <v>355</v>
      </c>
      <c r="D907" s="137" t="s">
        <v>359</v>
      </c>
      <c r="E907" s="56" t="s">
        <v>640</v>
      </c>
      <c r="F907" s="130"/>
      <c r="G907" s="137"/>
      <c r="H907" s="177">
        <f>H908</f>
        <v>0</v>
      </c>
      <c r="I907" s="177">
        <f>I908</f>
        <v>0</v>
      </c>
      <c r="J907" s="177">
        <f>J908</f>
        <v>0</v>
      </c>
    </row>
    <row r="908" spans="2:10" ht="27.75" customHeight="1" hidden="1">
      <c r="B908" s="190" t="s">
        <v>671</v>
      </c>
      <c r="C908" s="137" t="s">
        <v>355</v>
      </c>
      <c r="D908" s="137" t="s">
        <v>359</v>
      </c>
      <c r="E908" s="56" t="s">
        <v>692</v>
      </c>
      <c r="F908" s="130"/>
      <c r="G908" s="137"/>
      <c r="H908" s="177">
        <f>H909</f>
        <v>0</v>
      </c>
      <c r="I908" s="177">
        <f>I909</f>
        <v>0</v>
      </c>
      <c r="J908" s="177">
        <f>J909</f>
        <v>0</v>
      </c>
    </row>
    <row r="909" spans="2:10" ht="39" customHeight="1" hidden="1">
      <c r="B909" s="190" t="s">
        <v>693</v>
      </c>
      <c r="C909" s="137" t="s">
        <v>355</v>
      </c>
      <c r="D909" s="137" t="s">
        <v>359</v>
      </c>
      <c r="E909" s="56" t="s">
        <v>694</v>
      </c>
      <c r="F909" s="137"/>
      <c r="G909" s="137"/>
      <c r="H909" s="177">
        <f>H910+H913+H916</f>
        <v>0</v>
      </c>
      <c r="I909" s="177">
        <f>I910+I913+I916</f>
        <v>0</v>
      </c>
      <c r="J909" s="177">
        <f>J910+J913+J916</f>
        <v>0</v>
      </c>
    </row>
    <row r="910" spans="2:10" ht="40.5" customHeight="1" hidden="1">
      <c r="B910" s="188" t="s">
        <v>399</v>
      </c>
      <c r="C910" s="137" t="s">
        <v>355</v>
      </c>
      <c r="D910" s="137" t="s">
        <v>359</v>
      </c>
      <c r="E910" s="56" t="s">
        <v>678</v>
      </c>
      <c r="F910" s="137" t="s">
        <v>400</v>
      </c>
      <c r="G910" s="137"/>
      <c r="H910" s="177">
        <f>H911</f>
        <v>0</v>
      </c>
      <c r="I910" s="177">
        <f>I911</f>
        <v>0</v>
      </c>
      <c r="J910" s="177">
        <f>J911</f>
        <v>0</v>
      </c>
    </row>
    <row r="911" spans="2:10" ht="12.75" customHeight="1" hidden="1">
      <c r="B911" s="188" t="s">
        <v>401</v>
      </c>
      <c r="C911" s="137" t="s">
        <v>355</v>
      </c>
      <c r="D911" s="137" t="s">
        <v>359</v>
      </c>
      <c r="E911" s="56" t="s">
        <v>678</v>
      </c>
      <c r="F911" s="130">
        <v>110</v>
      </c>
      <c r="G911" s="137"/>
      <c r="H911" s="177">
        <f>H912</f>
        <v>0</v>
      </c>
      <c r="I911" s="177">
        <f>I912</f>
        <v>0</v>
      </c>
      <c r="J911" s="177">
        <f>J912</f>
        <v>0</v>
      </c>
    </row>
    <row r="912" spans="2:10" ht="12.75" customHeight="1" hidden="1">
      <c r="B912" s="188" t="s">
        <v>391</v>
      </c>
      <c r="C912" s="137" t="s">
        <v>355</v>
      </c>
      <c r="D912" s="137" t="s">
        <v>359</v>
      </c>
      <c r="E912" s="56" t="s">
        <v>678</v>
      </c>
      <c r="F912" s="130">
        <v>110</v>
      </c>
      <c r="G912" s="137" t="s">
        <v>415</v>
      </c>
      <c r="H912" s="177">
        <f>'Прил. 7'!I1111</f>
        <v>0</v>
      </c>
      <c r="I912" s="177">
        <f>'Прил. 7'!J1111</f>
        <v>0</v>
      </c>
      <c r="J912" s="177">
        <f>'Прил. 7'!K1111</f>
        <v>0</v>
      </c>
    </row>
    <row r="913" spans="2:10" ht="14.25" customHeight="1" hidden="1">
      <c r="B913" s="191" t="s">
        <v>407</v>
      </c>
      <c r="C913" s="137" t="s">
        <v>355</v>
      </c>
      <c r="D913" s="137" t="s">
        <v>359</v>
      </c>
      <c r="E913" s="56" t="s">
        <v>678</v>
      </c>
      <c r="F913" s="130">
        <v>200</v>
      </c>
      <c r="G913" s="137"/>
      <c r="H913" s="177">
        <f>H914</f>
        <v>0</v>
      </c>
      <c r="I913" s="177">
        <f>I914</f>
        <v>0</v>
      </c>
      <c r="J913" s="177">
        <f>J914</f>
        <v>0</v>
      </c>
    </row>
    <row r="914" spans="2:10" ht="14.25" customHeight="1" hidden="1">
      <c r="B914" s="191" t="s">
        <v>409</v>
      </c>
      <c r="C914" s="137" t="s">
        <v>355</v>
      </c>
      <c r="D914" s="137" t="s">
        <v>359</v>
      </c>
      <c r="E914" s="56" t="s">
        <v>678</v>
      </c>
      <c r="F914" s="130">
        <v>240</v>
      </c>
      <c r="G914" s="137"/>
      <c r="H914" s="177">
        <f>H915</f>
        <v>0</v>
      </c>
      <c r="I914" s="177">
        <f>I915</f>
        <v>0</v>
      </c>
      <c r="J914" s="177">
        <f>J915</f>
        <v>0</v>
      </c>
    </row>
    <row r="915" spans="2:10" ht="12.75" customHeight="1" hidden="1">
      <c r="B915" s="188" t="s">
        <v>391</v>
      </c>
      <c r="C915" s="137" t="s">
        <v>355</v>
      </c>
      <c r="D915" s="137" t="s">
        <v>359</v>
      </c>
      <c r="E915" s="56" t="s">
        <v>678</v>
      </c>
      <c r="F915" s="137" t="s">
        <v>410</v>
      </c>
      <c r="G915" s="137" t="s">
        <v>415</v>
      </c>
      <c r="H915" s="177">
        <f>'Прил. 7'!I1114</f>
        <v>0</v>
      </c>
      <c r="I915" s="177">
        <f>'Прил. 7'!J1114</f>
        <v>0</v>
      </c>
      <c r="J915" s="177">
        <f>'Прил. 7'!K1114</f>
        <v>0</v>
      </c>
    </row>
    <row r="916" spans="2:10" ht="12.75" customHeight="1" hidden="1">
      <c r="B916" s="191" t="s">
        <v>411</v>
      </c>
      <c r="C916" s="137" t="s">
        <v>355</v>
      </c>
      <c r="D916" s="137" t="s">
        <v>359</v>
      </c>
      <c r="E916" s="56" t="s">
        <v>678</v>
      </c>
      <c r="F916" s="137" t="s">
        <v>412</v>
      </c>
      <c r="G916" s="137"/>
      <c r="H916" s="177">
        <f>H917</f>
        <v>0</v>
      </c>
      <c r="I916" s="177">
        <f>I917</f>
        <v>0</v>
      </c>
      <c r="J916" s="177">
        <f>J917</f>
        <v>0</v>
      </c>
    </row>
    <row r="917" spans="2:10" ht="12.75" customHeight="1" hidden="1">
      <c r="B917" s="191" t="s">
        <v>413</v>
      </c>
      <c r="C917" s="137" t="s">
        <v>355</v>
      </c>
      <c r="D917" s="137" t="s">
        <v>359</v>
      </c>
      <c r="E917" s="56" t="s">
        <v>678</v>
      </c>
      <c r="F917" s="130">
        <v>850</v>
      </c>
      <c r="G917" s="137"/>
      <c r="H917" s="177">
        <f>H918</f>
        <v>0</v>
      </c>
      <c r="I917" s="177">
        <f>I918</f>
        <v>0</v>
      </c>
      <c r="J917" s="177">
        <f>J918</f>
        <v>0</v>
      </c>
    </row>
    <row r="918" spans="2:10" ht="12.75" customHeight="1" hidden="1">
      <c r="B918" s="188" t="s">
        <v>391</v>
      </c>
      <c r="C918" s="137" t="s">
        <v>355</v>
      </c>
      <c r="D918" s="137" t="s">
        <v>359</v>
      </c>
      <c r="E918" s="56" t="s">
        <v>678</v>
      </c>
      <c r="F918" s="130">
        <v>850</v>
      </c>
      <c r="G918" s="137" t="s">
        <v>415</v>
      </c>
      <c r="H918" s="177">
        <f>'Прил. 7'!I1117</f>
        <v>0</v>
      </c>
      <c r="I918" s="177">
        <f>'Прил. 7'!J1117</f>
        <v>0</v>
      </c>
      <c r="J918" s="177">
        <f>'Прил. 7'!K1117</f>
        <v>0</v>
      </c>
    </row>
    <row r="919" spans="2:10" ht="14.25" customHeight="1">
      <c r="B919" s="190" t="s">
        <v>695</v>
      </c>
      <c r="C919" s="137" t="s">
        <v>355</v>
      </c>
      <c r="D919" s="137" t="s">
        <v>359</v>
      </c>
      <c r="E919" s="56" t="s">
        <v>396</v>
      </c>
      <c r="F919" s="130"/>
      <c r="G919" s="137"/>
      <c r="H919" s="177">
        <f>H920+H930</f>
        <v>3444</v>
      </c>
      <c r="I919" s="177">
        <f>I920+I930</f>
        <v>2678.7</v>
      </c>
      <c r="J919" s="177">
        <f>J920+J930</f>
        <v>2878.7</v>
      </c>
    </row>
    <row r="920" spans="2:10" ht="14.25" customHeight="1">
      <c r="B920" s="190" t="s">
        <v>696</v>
      </c>
      <c r="C920" s="137" t="s">
        <v>355</v>
      </c>
      <c r="D920" s="137" t="s">
        <v>359</v>
      </c>
      <c r="E920" s="56" t="s">
        <v>422</v>
      </c>
      <c r="F920" s="130"/>
      <c r="G920" s="137"/>
      <c r="H920" s="177">
        <f>H921+H924+H927</f>
        <v>3444</v>
      </c>
      <c r="I920" s="177">
        <f>I921+I924+I927</f>
        <v>2678.7</v>
      </c>
      <c r="J920" s="177">
        <f>J921+J924+J927</f>
        <v>2878.7</v>
      </c>
    </row>
    <row r="921" spans="2:10" ht="40.5" customHeight="1">
      <c r="B921" s="181" t="s">
        <v>399</v>
      </c>
      <c r="C921" s="137" t="s">
        <v>355</v>
      </c>
      <c r="D921" s="137" t="s">
        <v>359</v>
      </c>
      <c r="E921" s="56" t="s">
        <v>422</v>
      </c>
      <c r="F921" s="137" t="s">
        <v>400</v>
      </c>
      <c r="G921" s="137"/>
      <c r="H921" s="177">
        <f>H922</f>
        <v>2866.7</v>
      </c>
      <c r="I921" s="177">
        <f>I922</f>
        <v>2568.7</v>
      </c>
      <c r="J921" s="177">
        <f>J922</f>
        <v>2768.7</v>
      </c>
    </row>
    <row r="922" spans="2:10" ht="12.75" customHeight="1">
      <c r="B922" s="188" t="s">
        <v>401</v>
      </c>
      <c r="C922" s="137" t="s">
        <v>355</v>
      </c>
      <c r="D922" s="137" t="s">
        <v>359</v>
      </c>
      <c r="E922" s="56" t="s">
        <v>422</v>
      </c>
      <c r="F922" s="130">
        <v>120</v>
      </c>
      <c r="G922" s="137"/>
      <c r="H922" s="177">
        <f>H923</f>
        <v>2866.7</v>
      </c>
      <c r="I922" s="177">
        <f>I923</f>
        <v>2568.7</v>
      </c>
      <c r="J922" s="177">
        <f>J923</f>
        <v>2768.7</v>
      </c>
    </row>
    <row r="923" spans="2:10" ht="12.75" customHeight="1">
      <c r="B923" s="188" t="s">
        <v>391</v>
      </c>
      <c r="C923" s="137" t="s">
        <v>355</v>
      </c>
      <c r="D923" s="137" t="s">
        <v>359</v>
      </c>
      <c r="E923" s="56" t="s">
        <v>422</v>
      </c>
      <c r="F923" s="130">
        <v>120</v>
      </c>
      <c r="G923" s="137" t="s">
        <v>415</v>
      </c>
      <c r="H923" s="177">
        <f>'Прил. 7'!I1122</f>
        <v>2866.7</v>
      </c>
      <c r="I923" s="177">
        <f>'Прил. 7'!J1122</f>
        <v>2568.7</v>
      </c>
      <c r="J923" s="177">
        <f>'Прил. 7'!K1122</f>
        <v>2768.7</v>
      </c>
    </row>
    <row r="924" spans="2:10" ht="12.75" customHeight="1">
      <c r="B924" s="191" t="s">
        <v>407</v>
      </c>
      <c r="C924" s="137" t="s">
        <v>355</v>
      </c>
      <c r="D924" s="137" t="s">
        <v>359</v>
      </c>
      <c r="E924" s="56" t="s">
        <v>422</v>
      </c>
      <c r="F924" s="130">
        <v>200</v>
      </c>
      <c r="G924" s="137"/>
      <c r="H924" s="177">
        <f>H925</f>
        <v>567.3</v>
      </c>
      <c r="I924" s="177">
        <f>I925</f>
        <v>110</v>
      </c>
      <c r="J924" s="177">
        <f>J925</f>
        <v>110</v>
      </c>
    </row>
    <row r="925" spans="2:10" ht="12.75" customHeight="1">
      <c r="B925" s="191" t="s">
        <v>409</v>
      </c>
      <c r="C925" s="137" t="s">
        <v>355</v>
      </c>
      <c r="D925" s="137" t="s">
        <v>359</v>
      </c>
      <c r="E925" s="56" t="s">
        <v>422</v>
      </c>
      <c r="F925" s="130">
        <v>240</v>
      </c>
      <c r="G925" s="137"/>
      <c r="H925" s="177">
        <f>H926</f>
        <v>567.3</v>
      </c>
      <c r="I925" s="177">
        <f>I926</f>
        <v>110</v>
      </c>
      <c r="J925" s="177">
        <f>J926</f>
        <v>110</v>
      </c>
    </row>
    <row r="926" spans="2:10" ht="12.75" customHeight="1">
      <c r="B926" s="188" t="s">
        <v>391</v>
      </c>
      <c r="C926" s="137" t="s">
        <v>355</v>
      </c>
      <c r="D926" s="137" t="s">
        <v>359</v>
      </c>
      <c r="E926" s="56" t="s">
        <v>422</v>
      </c>
      <c r="F926" s="137" t="s">
        <v>410</v>
      </c>
      <c r="G926" s="137" t="s">
        <v>415</v>
      </c>
      <c r="H926" s="177">
        <f>'Прил. 7'!I1125</f>
        <v>567.3</v>
      </c>
      <c r="I926" s="177">
        <f>'Прил. 7'!J1125</f>
        <v>110</v>
      </c>
      <c r="J926" s="177">
        <f>'Прил. 7'!K1125</f>
        <v>110</v>
      </c>
    </row>
    <row r="927" spans="2:10" ht="12.75" customHeight="1">
      <c r="B927" s="191" t="s">
        <v>411</v>
      </c>
      <c r="C927" s="137" t="s">
        <v>355</v>
      </c>
      <c r="D927" s="137" t="s">
        <v>359</v>
      </c>
      <c r="E927" s="56" t="s">
        <v>422</v>
      </c>
      <c r="F927" s="137" t="s">
        <v>412</v>
      </c>
      <c r="G927" s="137"/>
      <c r="H927" s="177">
        <f>H928</f>
        <v>10</v>
      </c>
      <c r="I927" s="177">
        <f>I928</f>
        <v>0</v>
      </c>
      <c r="J927" s="177">
        <f>J928</f>
        <v>0</v>
      </c>
    </row>
    <row r="928" spans="2:10" ht="12.75" customHeight="1">
      <c r="B928" s="191" t="s">
        <v>413</v>
      </c>
      <c r="C928" s="137" t="s">
        <v>355</v>
      </c>
      <c r="D928" s="137" t="s">
        <v>359</v>
      </c>
      <c r="E928" s="56" t="s">
        <v>422</v>
      </c>
      <c r="F928" s="130">
        <v>850</v>
      </c>
      <c r="G928" s="137"/>
      <c r="H928" s="177">
        <f>H929</f>
        <v>10</v>
      </c>
      <c r="I928" s="177">
        <f>I929</f>
        <v>0</v>
      </c>
      <c r="J928" s="177">
        <f>J929</f>
        <v>0</v>
      </c>
    </row>
    <row r="929" spans="2:10" ht="14.25" customHeight="1">
      <c r="B929" s="188" t="s">
        <v>391</v>
      </c>
      <c r="C929" s="137" t="s">
        <v>355</v>
      </c>
      <c r="D929" s="137" t="s">
        <v>359</v>
      </c>
      <c r="E929" s="56" t="s">
        <v>422</v>
      </c>
      <c r="F929" s="130">
        <v>850</v>
      </c>
      <c r="G929" s="137" t="s">
        <v>415</v>
      </c>
      <c r="H929" s="177">
        <f>'Прил. 7'!I1128</f>
        <v>10</v>
      </c>
      <c r="I929" s="177">
        <f>'Прил. 7'!J1128</f>
        <v>0</v>
      </c>
      <c r="J929" s="177">
        <f>'Прил. 7'!K1128</f>
        <v>0</v>
      </c>
    </row>
    <row r="930" spans="2:10" ht="40.5" customHeight="1" hidden="1">
      <c r="B930" s="185" t="s">
        <v>403</v>
      </c>
      <c r="C930" s="137" t="s">
        <v>355</v>
      </c>
      <c r="D930" s="137" t="s">
        <v>359</v>
      </c>
      <c r="E930" s="56" t="s">
        <v>396</v>
      </c>
      <c r="F930" s="130"/>
      <c r="G930" s="137"/>
      <c r="H930" s="177">
        <f>H931</f>
        <v>0</v>
      </c>
      <c r="I930" s="177">
        <f>I931</f>
        <v>0</v>
      </c>
      <c r="J930" s="177">
        <f>J931</f>
        <v>0</v>
      </c>
    </row>
    <row r="931" spans="2:10" ht="41.25" customHeight="1" hidden="1">
      <c r="B931" s="187" t="s">
        <v>399</v>
      </c>
      <c r="C931" s="137" t="s">
        <v>355</v>
      </c>
      <c r="D931" s="137" t="s">
        <v>359</v>
      </c>
      <c r="E931" s="22" t="s">
        <v>404</v>
      </c>
      <c r="F931" s="137" t="s">
        <v>400</v>
      </c>
      <c r="G931" s="137"/>
      <c r="H931" s="138">
        <f>H932</f>
        <v>0</v>
      </c>
      <c r="I931" s="138">
        <f>I932</f>
        <v>0</v>
      </c>
      <c r="J931" s="138">
        <f>J932</f>
        <v>0</v>
      </c>
    </row>
    <row r="932" spans="2:10" ht="14.25" customHeight="1" hidden="1">
      <c r="B932" s="188" t="s">
        <v>401</v>
      </c>
      <c r="C932" s="137" t="s">
        <v>355</v>
      </c>
      <c r="D932" s="137" t="s">
        <v>359</v>
      </c>
      <c r="E932" s="22" t="s">
        <v>404</v>
      </c>
      <c r="F932" s="130">
        <v>110</v>
      </c>
      <c r="G932" s="137"/>
      <c r="H932" s="138">
        <f>H933</f>
        <v>0</v>
      </c>
      <c r="I932" s="138">
        <f>I933</f>
        <v>0</v>
      </c>
      <c r="J932" s="138">
        <f>J933</f>
        <v>0</v>
      </c>
    </row>
    <row r="933" spans="2:10" ht="14.25" customHeight="1" hidden="1">
      <c r="B933" s="188" t="s">
        <v>392</v>
      </c>
      <c r="C933" s="137" t="s">
        <v>355</v>
      </c>
      <c r="D933" s="137" t="s">
        <v>359</v>
      </c>
      <c r="E933" s="22" t="s">
        <v>404</v>
      </c>
      <c r="F933" s="130">
        <v>110</v>
      </c>
      <c r="G933" s="137" t="s">
        <v>453</v>
      </c>
      <c r="H933" s="138">
        <f>'Прил. 7'!I1131</f>
        <v>0</v>
      </c>
      <c r="I933" s="138">
        <f>'Прил. 7'!J1131</f>
        <v>0</v>
      </c>
      <c r="J933" s="138">
        <f>'Прил. 7'!K1131</f>
        <v>0</v>
      </c>
    </row>
    <row r="934" spans="2:10" ht="12.75" customHeight="1" hidden="1">
      <c r="B934" s="190"/>
      <c r="C934" s="137"/>
      <c r="D934" s="137"/>
      <c r="E934" s="56"/>
      <c r="F934" s="137"/>
      <c r="G934" s="137"/>
      <c r="H934" s="177">
        <f>H935+H936</f>
        <v>0</v>
      </c>
      <c r="I934" s="177"/>
      <c r="J934" s="177"/>
    </row>
    <row r="935" spans="2:10" ht="14.25" customHeight="1" hidden="1">
      <c r="B935" s="190"/>
      <c r="C935" s="137"/>
      <c r="D935" s="137"/>
      <c r="E935" s="56"/>
      <c r="F935" s="137"/>
      <c r="G935" s="137" t="s">
        <v>669</v>
      </c>
      <c r="H935" s="177"/>
      <c r="I935" s="177"/>
      <c r="J935" s="177"/>
    </row>
    <row r="936" spans="2:10" ht="14.25" customHeight="1" hidden="1">
      <c r="B936" s="188"/>
      <c r="C936" s="137"/>
      <c r="D936" s="137"/>
      <c r="E936" s="56"/>
      <c r="F936" s="137"/>
      <c r="G936" s="137" t="s">
        <v>415</v>
      </c>
      <c r="H936" s="177"/>
      <c r="I936" s="177"/>
      <c r="J936" s="177"/>
    </row>
    <row r="937" spans="2:10" ht="12.75" customHeight="1" hidden="1">
      <c r="B937" s="191"/>
      <c r="C937" s="137"/>
      <c r="D937" s="137"/>
      <c r="E937" s="56"/>
      <c r="F937" s="137"/>
      <c r="G937" s="137"/>
      <c r="H937" s="177">
        <f>H938</f>
        <v>0</v>
      </c>
      <c r="I937" s="177"/>
      <c r="J937" s="177"/>
    </row>
    <row r="938" spans="2:10" ht="12.75" customHeight="1" hidden="1">
      <c r="B938" s="191"/>
      <c r="C938" s="137"/>
      <c r="D938" s="137"/>
      <c r="E938" s="56"/>
      <c r="F938" s="137"/>
      <c r="G938" s="137"/>
      <c r="H938" s="177">
        <f>H939+H940</f>
        <v>0</v>
      </c>
      <c r="I938" s="177"/>
      <c r="J938" s="177"/>
    </row>
    <row r="939" spans="2:10" ht="14.25" customHeight="1" hidden="1">
      <c r="B939" s="188"/>
      <c r="C939" s="137"/>
      <c r="D939" s="137"/>
      <c r="E939" s="56"/>
      <c r="F939" s="137"/>
      <c r="G939" s="137" t="s">
        <v>669</v>
      </c>
      <c r="H939" s="177"/>
      <c r="I939" s="177"/>
      <c r="J939" s="177"/>
    </row>
    <row r="940" spans="2:10" ht="14.25" customHeight="1" hidden="1">
      <c r="B940" s="188"/>
      <c r="C940" s="137"/>
      <c r="D940" s="137"/>
      <c r="E940" s="56"/>
      <c r="F940" s="137"/>
      <c r="G940" s="137" t="s">
        <v>415</v>
      </c>
      <c r="H940" s="177"/>
      <c r="I940" s="177"/>
      <c r="J940" s="177"/>
    </row>
    <row r="941" spans="2:10" ht="12.75" customHeight="1" hidden="1">
      <c r="B941" s="193"/>
      <c r="C941" s="137"/>
      <c r="D941" s="137"/>
      <c r="E941" s="56"/>
      <c r="F941" s="137"/>
      <c r="G941" s="137"/>
      <c r="H941" s="177">
        <f>H942</f>
        <v>0</v>
      </c>
      <c r="I941" s="177"/>
      <c r="J941" s="177"/>
    </row>
    <row r="942" spans="2:10" ht="12.75" customHeight="1" hidden="1">
      <c r="B942" s="193"/>
      <c r="C942" s="137"/>
      <c r="D942" s="137"/>
      <c r="E942" s="56"/>
      <c r="F942" s="137"/>
      <c r="G942" s="137"/>
      <c r="H942" s="177">
        <f>H943</f>
        <v>0</v>
      </c>
      <c r="I942" s="177"/>
      <c r="J942" s="177"/>
    </row>
    <row r="943" spans="2:10" ht="12.75" customHeight="1" hidden="1">
      <c r="B943" s="191"/>
      <c r="C943" s="137"/>
      <c r="D943" s="137"/>
      <c r="E943" s="56"/>
      <c r="F943" s="137"/>
      <c r="G943" s="137"/>
      <c r="H943" s="177">
        <f>H944</f>
        <v>0</v>
      </c>
      <c r="I943" s="177"/>
      <c r="J943" s="177"/>
    </row>
    <row r="944" spans="2:10" ht="12.75" customHeight="1" hidden="1">
      <c r="B944" s="191"/>
      <c r="C944" s="137"/>
      <c r="D944" s="137"/>
      <c r="E944" s="56"/>
      <c r="F944" s="137"/>
      <c r="G944" s="137"/>
      <c r="H944" s="177">
        <f>H945+H946</f>
        <v>0</v>
      </c>
      <c r="I944" s="177"/>
      <c r="J944" s="177"/>
    </row>
    <row r="945" spans="2:10" ht="14.25" customHeight="1" hidden="1">
      <c r="B945" s="188"/>
      <c r="C945" s="137"/>
      <c r="D945" s="137"/>
      <c r="E945" s="56"/>
      <c r="F945" s="137"/>
      <c r="G945" s="137" t="s">
        <v>669</v>
      </c>
      <c r="H945" s="177"/>
      <c r="I945" s="177"/>
      <c r="J945" s="177"/>
    </row>
    <row r="946" spans="2:10" ht="14.25" customHeight="1" hidden="1">
      <c r="B946" s="188"/>
      <c r="C946" s="137"/>
      <c r="D946" s="137"/>
      <c r="E946" s="56"/>
      <c r="F946" s="137"/>
      <c r="G946" s="137">
        <v>2</v>
      </c>
      <c r="H946" s="177"/>
      <c r="I946" s="177"/>
      <c r="J946" s="177"/>
    </row>
    <row r="947" spans="2:10" ht="12.75" customHeight="1" hidden="1">
      <c r="B947" s="193"/>
      <c r="C947" s="137"/>
      <c r="D947" s="137"/>
      <c r="E947" s="56"/>
      <c r="F947" s="137"/>
      <c r="G947" s="137"/>
      <c r="H947" s="177">
        <f>H948</f>
        <v>0</v>
      </c>
      <c r="I947" s="177"/>
      <c r="J947" s="177"/>
    </row>
    <row r="948" spans="2:10" ht="12.75" customHeight="1" hidden="1">
      <c r="B948" s="193"/>
      <c r="C948" s="137"/>
      <c r="D948" s="137"/>
      <c r="E948" s="56"/>
      <c r="F948" s="137"/>
      <c r="G948" s="137"/>
      <c r="H948" s="177">
        <f>H949+H952</f>
        <v>0</v>
      </c>
      <c r="I948" s="177"/>
      <c r="J948" s="177"/>
    </row>
    <row r="949" spans="2:10" ht="12.75" customHeight="1" hidden="1">
      <c r="B949" s="191"/>
      <c r="C949" s="137"/>
      <c r="D949" s="137"/>
      <c r="E949" s="56"/>
      <c r="F949" s="137"/>
      <c r="G949" s="137"/>
      <c r="H949" s="177">
        <f>H950</f>
        <v>0</v>
      </c>
      <c r="I949" s="177"/>
      <c r="J949" s="177"/>
    </row>
    <row r="950" spans="2:10" ht="12.75" customHeight="1" hidden="1">
      <c r="B950" s="191"/>
      <c r="C950" s="137"/>
      <c r="D950" s="137"/>
      <c r="E950" s="56"/>
      <c r="F950" s="137"/>
      <c r="G950" s="137"/>
      <c r="H950" s="177">
        <f>H951</f>
        <v>0</v>
      </c>
      <c r="I950" s="177"/>
      <c r="J950" s="177"/>
    </row>
    <row r="951" spans="2:10" ht="14.25" customHeight="1" hidden="1">
      <c r="B951" s="188"/>
      <c r="C951" s="137"/>
      <c r="D951" s="137"/>
      <c r="E951" s="56"/>
      <c r="F951" s="137"/>
      <c r="G951" s="137" t="s">
        <v>669</v>
      </c>
      <c r="H951" s="177"/>
      <c r="I951" s="177"/>
      <c r="J951" s="177"/>
    </row>
    <row r="952" spans="2:10" ht="12.75" customHeight="1" hidden="1">
      <c r="B952" s="191"/>
      <c r="C952" s="137"/>
      <c r="D952" s="137"/>
      <c r="E952" s="56"/>
      <c r="F952" s="137"/>
      <c r="G952" s="137"/>
      <c r="H952" s="177">
        <f>H953</f>
        <v>0</v>
      </c>
      <c r="I952" s="177"/>
      <c r="J952" s="177"/>
    </row>
    <row r="953" spans="2:10" ht="12.75" customHeight="1" hidden="1">
      <c r="B953" s="191"/>
      <c r="C953" s="137"/>
      <c r="D953" s="137"/>
      <c r="E953" s="56"/>
      <c r="F953" s="137"/>
      <c r="G953" s="137"/>
      <c r="H953" s="177">
        <f>H954</f>
        <v>0</v>
      </c>
      <c r="I953" s="177"/>
      <c r="J953" s="177"/>
    </row>
    <row r="954" spans="2:10" ht="14.25" customHeight="1" hidden="1">
      <c r="B954" s="188"/>
      <c r="C954" s="137"/>
      <c r="D954" s="137"/>
      <c r="E954" s="56"/>
      <c r="F954" s="137"/>
      <c r="G954" s="137" t="s">
        <v>669</v>
      </c>
      <c r="H954" s="177"/>
      <c r="I954" s="177"/>
      <c r="J954" s="177"/>
    </row>
    <row r="955" spans="2:10" ht="12.75" customHeight="1">
      <c r="B955" s="178" t="s">
        <v>360</v>
      </c>
      <c r="C955" s="135" t="s">
        <v>361</v>
      </c>
      <c r="D955" s="135"/>
      <c r="E955" s="135"/>
      <c r="F955" s="135"/>
      <c r="G955" s="135"/>
      <c r="H955" s="176">
        <f>H959+H965+H999+H1043</f>
        <v>10601.5</v>
      </c>
      <c r="I955" s="176">
        <f>I959+I965+I999+I1043</f>
        <v>9848.800000000001</v>
      </c>
      <c r="J955" s="176">
        <f>J959+J965+J999+J1043</f>
        <v>9938.500000000002</v>
      </c>
    </row>
    <row r="956" spans="2:10" ht="12.75" customHeight="1">
      <c r="B956" s="178" t="s">
        <v>391</v>
      </c>
      <c r="C956" s="135"/>
      <c r="D956" s="135"/>
      <c r="E956" s="135"/>
      <c r="F956" s="135"/>
      <c r="G956" s="135" t="s">
        <v>415</v>
      </c>
      <c r="H956" s="176">
        <f>H964+H981+H984+H1005+H986+H990+H1048</f>
        <v>2464.7999999999997</v>
      </c>
      <c r="I956" s="176">
        <f>I964+I981+I984+I1005+I986+I990</f>
        <v>2414.5</v>
      </c>
      <c r="J956" s="176">
        <f>J964+J981+J984+J1005+J986+J990</f>
        <v>2409.8</v>
      </c>
    </row>
    <row r="957" spans="2:10" ht="12.75" customHeight="1">
      <c r="B957" s="178" t="s">
        <v>392</v>
      </c>
      <c r="C957" s="135"/>
      <c r="D957" s="135"/>
      <c r="E957" s="135"/>
      <c r="F957" s="135"/>
      <c r="G957" s="135" t="s">
        <v>453</v>
      </c>
      <c r="H957" s="176">
        <f>H1006+H1016+H1020+H1024+H1026+H1030+H1034+H1038+H1052+H1055+H1042+H1059+H1071+H1074</f>
        <v>5152.7</v>
      </c>
      <c r="I957" s="176">
        <f>I1006+I1016+I1020+I1024+I1026+I1030+I1034+I1038+I1052+I1055</f>
        <v>7434.3</v>
      </c>
      <c r="J957" s="176">
        <f>J1006+J1016+J1020+J1024+J1026+J1030+J1034+J1038+J1052+J1055</f>
        <v>7528.700000000001</v>
      </c>
    </row>
    <row r="958" spans="2:10" ht="12.75" customHeight="1">
      <c r="B958" s="178" t="s">
        <v>393</v>
      </c>
      <c r="C958" s="135"/>
      <c r="D958" s="135"/>
      <c r="E958" s="135"/>
      <c r="F958" s="135"/>
      <c r="G958" s="135" t="s">
        <v>425</v>
      </c>
      <c r="H958" s="176">
        <f>H1012+H1007+H994+H998+H1067</f>
        <v>2984</v>
      </c>
      <c r="I958" s="176">
        <f>I1012+I1007+I994+I998</f>
        <v>0</v>
      </c>
      <c r="J958" s="176">
        <f>J1012+J1007+J994+J998</f>
        <v>0</v>
      </c>
    </row>
    <row r="959" spans="2:10" ht="12.75" customHeight="1">
      <c r="B959" s="234" t="s">
        <v>362</v>
      </c>
      <c r="C959" s="180" t="s">
        <v>361</v>
      </c>
      <c r="D959" s="180" t="s">
        <v>363</v>
      </c>
      <c r="E959" s="137"/>
      <c r="F959" s="137"/>
      <c r="G959" s="137"/>
      <c r="H959" s="177">
        <f>H960</f>
        <v>1700</v>
      </c>
      <c r="I959" s="177">
        <f>I960</f>
        <v>1900</v>
      </c>
      <c r="J959" s="177">
        <f>J960</f>
        <v>1900</v>
      </c>
    </row>
    <row r="960" spans="2:10" ht="12.75" customHeight="1">
      <c r="B960" s="191" t="s">
        <v>395</v>
      </c>
      <c r="C960" s="137" t="s">
        <v>361</v>
      </c>
      <c r="D960" s="137" t="s">
        <v>363</v>
      </c>
      <c r="E960" s="137" t="s">
        <v>396</v>
      </c>
      <c r="F960" s="137"/>
      <c r="G960" s="137"/>
      <c r="H960" s="177">
        <f>H961</f>
        <v>1700</v>
      </c>
      <c r="I960" s="177">
        <f>I961</f>
        <v>1900</v>
      </c>
      <c r="J960" s="177">
        <f>J961</f>
        <v>1900</v>
      </c>
    </row>
    <row r="961" spans="2:10" ht="27.75" customHeight="1">
      <c r="B961" s="181" t="s">
        <v>697</v>
      </c>
      <c r="C961" s="137" t="s">
        <v>361</v>
      </c>
      <c r="D961" s="137" t="s">
        <v>363</v>
      </c>
      <c r="E961" s="184" t="s">
        <v>698</v>
      </c>
      <c r="F961" s="137"/>
      <c r="G961" s="137"/>
      <c r="H961" s="177">
        <f>H962</f>
        <v>1700</v>
      </c>
      <c r="I961" s="177">
        <f>I962</f>
        <v>1900</v>
      </c>
      <c r="J961" s="177">
        <f>J962</f>
        <v>1900</v>
      </c>
    </row>
    <row r="962" spans="2:10" ht="12.75" customHeight="1">
      <c r="B962" s="201" t="s">
        <v>439</v>
      </c>
      <c r="C962" s="137" t="s">
        <v>361</v>
      </c>
      <c r="D962" s="137" t="s">
        <v>363</v>
      </c>
      <c r="E962" s="184" t="s">
        <v>698</v>
      </c>
      <c r="F962" s="137" t="s">
        <v>438</v>
      </c>
      <c r="G962" s="137"/>
      <c r="H962" s="177">
        <f>H963</f>
        <v>1700</v>
      </c>
      <c r="I962" s="177">
        <f>I963</f>
        <v>1900</v>
      </c>
      <c r="J962" s="177">
        <f>J963</f>
        <v>1900</v>
      </c>
    </row>
    <row r="963" spans="2:10" ht="12.75" customHeight="1">
      <c r="B963" s="201" t="s">
        <v>699</v>
      </c>
      <c r="C963" s="137" t="s">
        <v>361</v>
      </c>
      <c r="D963" s="137" t="s">
        <v>363</v>
      </c>
      <c r="E963" s="184" t="s">
        <v>698</v>
      </c>
      <c r="F963" s="137" t="s">
        <v>700</v>
      </c>
      <c r="G963" s="137"/>
      <c r="H963" s="177">
        <f>H964</f>
        <v>1700</v>
      </c>
      <c r="I963" s="177">
        <f>I964</f>
        <v>1900</v>
      </c>
      <c r="J963" s="177">
        <f>J964</f>
        <v>1900</v>
      </c>
    </row>
    <row r="964" spans="2:10" ht="14.25" customHeight="1">
      <c r="B964" s="188" t="s">
        <v>391</v>
      </c>
      <c r="C964" s="137" t="s">
        <v>361</v>
      </c>
      <c r="D964" s="137" t="s">
        <v>363</v>
      </c>
      <c r="E964" s="184" t="s">
        <v>698</v>
      </c>
      <c r="F964" s="137" t="s">
        <v>700</v>
      </c>
      <c r="G964" s="137">
        <v>2</v>
      </c>
      <c r="H964" s="177">
        <f>'Прил. 7'!I381</f>
        <v>1700</v>
      </c>
      <c r="I964" s="177">
        <f>'Прил. 7'!J381</f>
        <v>1900</v>
      </c>
      <c r="J964" s="177">
        <f>'Прил. 7'!K381</f>
        <v>1900</v>
      </c>
    </row>
    <row r="965" spans="2:10" ht="12.75" customHeight="1">
      <c r="B965" s="234" t="s">
        <v>364</v>
      </c>
      <c r="C965" s="180" t="s">
        <v>361</v>
      </c>
      <c r="D965" s="180" t="s">
        <v>365</v>
      </c>
      <c r="E965" s="184"/>
      <c r="F965" s="137"/>
      <c r="G965" s="137"/>
      <c r="H965" s="177">
        <f>H978+H991+H995+H987</f>
        <v>1882</v>
      </c>
      <c r="I965" s="177">
        <f>I978+I991+I995+I987+I985</f>
        <v>384</v>
      </c>
      <c r="J965" s="177">
        <f>J978+J991+J995+J987+J985</f>
        <v>384</v>
      </c>
    </row>
    <row r="966" spans="2:10" ht="12.75" customHeight="1" hidden="1">
      <c r="B966" s="286"/>
      <c r="C966" s="137"/>
      <c r="D966" s="137"/>
      <c r="E966" s="56"/>
      <c r="F966" s="137"/>
      <c r="G966" s="137"/>
      <c r="H966" s="177">
        <f>H967</f>
        <v>0</v>
      </c>
      <c r="I966" s="177"/>
      <c r="J966" s="177"/>
    </row>
    <row r="967" spans="2:10" ht="25.5" customHeight="1" hidden="1">
      <c r="B967" s="188"/>
      <c r="C967" s="137"/>
      <c r="D967" s="137"/>
      <c r="E967" s="56"/>
      <c r="F967" s="137"/>
      <c r="G967" s="137"/>
      <c r="H967" s="177">
        <f>H968</f>
        <v>0</v>
      </c>
      <c r="I967" s="177"/>
      <c r="J967" s="177"/>
    </row>
    <row r="968" spans="2:10" ht="12.75" customHeight="1" hidden="1">
      <c r="B968" s="193"/>
      <c r="C968" s="137"/>
      <c r="D968" s="137"/>
      <c r="E968" s="56"/>
      <c r="F968" s="137"/>
      <c r="G968" s="137"/>
      <c r="H968" s="177">
        <f>H969</f>
        <v>0</v>
      </c>
      <c r="I968" s="177"/>
      <c r="J968" s="177"/>
    </row>
    <row r="969" spans="2:10" ht="12.75" customHeight="1" hidden="1">
      <c r="B969" s="188"/>
      <c r="C969" s="137"/>
      <c r="D969" s="137"/>
      <c r="E969" s="56"/>
      <c r="F969" s="137"/>
      <c r="G969" s="137"/>
      <c r="H969" s="177">
        <f>H970</f>
        <v>0</v>
      </c>
      <c r="I969" s="177"/>
      <c r="J969" s="177"/>
    </row>
    <row r="970" spans="2:10" ht="12.75" customHeight="1" hidden="1">
      <c r="B970" s="188"/>
      <c r="C970" s="137"/>
      <c r="D970" s="137"/>
      <c r="E970" s="56"/>
      <c r="F970" s="137"/>
      <c r="G970" s="137"/>
      <c r="H970" s="177">
        <f>H971</f>
        <v>0</v>
      </c>
      <c r="I970" s="177"/>
      <c r="J970" s="177"/>
    </row>
    <row r="971" spans="2:10" ht="14.25" customHeight="1" hidden="1">
      <c r="B971" s="188"/>
      <c r="C971" s="137"/>
      <c r="D971" s="137"/>
      <c r="E971" s="56"/>
      <c r="F971" s="137"/>
      <c r="G971" s="137"/>
      <c r="H971" s="177"/>
      <c r="I971" s="177"/>
      <c r="J971" s="177"/>
    </row>
    <row r="972" spans="2:10" ht="12.75" customHeight="1" hidden="1">
      <c r="B972" s="175"/>
      <c r="C972" s="137"/>
      <c r="D972" s="137"/>
      <c r="E972" s="184"/>
      <c r="F972" s="137"/>
      <c r="G972" s="137"/>
      <c r="H972" s="177">
        <f>H973</f>
        <v>1028</v>
      </c>
      <c r="I972" s="177"/>
      <c r="J972" s="177"/>
    </row>
    <row r="973" spans="2:10" ht="12.75" customHeight="1" hidden="1">
      <c r="B973" s="191"/>
      <c r="C973" s="137"/>
      <c r="D973" s="137"/>
      <c r="E973" s="184"/>
      <c r="F973" s="137"/>
      <c r="G973" s="137"/>
      <c r="H973" s="177">
        <f>H974</f>
        <v>1028</v>
      </c>
      <c r="I973" s="177"/>
      <c r="J973" s="177"/>
    </row>
    <row r="974" spans="2:10" ht="25.5" customHeight="1" hidden="1">
      <c r="B974" s="188"/>
      <c r="C974" s="137"/>
      <c r="D974" s="137"/>
      <c r="E974" s="184"/>
      <c r="F974" s="137"/>
      <c r="G974" s="137"/>
      <c r="H974" s="177">
        <f>H975</f>
        <v>1028</v>
      </c>
      <c r="I974" s="177"/>
      <c r="J974" s="177"/>
    </row>
    <row r="975" spans="2:10" ht="12.75" customHeight="1" hidden="1">
      <c r="B975" s="193"/>
      <c r="C975" s="137"/>
      <c r="D975" s="137"/>
      <c r="E975" s="184"/>
      <c r="F975" s="137"/>
      <c r="G975" s="137"/>
      <c r="H975" s="177">
        <f>H976+H979</f>
        <v>1028</v>
      </c>
      <c r="I975" s="177"/>
      <c r="J975" s="177"/>
    </row>
    <row r="976" spans="2:10" ht="12.75" customHeight="1" hidden="1">
      <c r="B976" s="191"/>
      <c r="C976" s="137"/>
      <c r="D976" s="137"/>
      <c r="E976" s="184"/>
      <c r="F976" s="137"/>
      <c r="G976" s="137"/>
      <c r="H976" s="177">
        <f>H977</f>
        <v>514</v>
      </c>
      <c r="I976" s="177"/>
      <c r="J976" s="177"/>
    </row>
    <row r="977" spans="2:10" ht="12.75" customHeight="1" hidden="1">
      <c r="B977" s="191" t="s">
        <v>409</v>
      </c>
      <c r="C977" s="137"/>
      <c r="D977" s="137"/>
      <c r="E977" s="184"/>
      <c r="F977" s="137"/>
      <c r="G977" s="137"/>
      <c r="H977" s="177">
        <f>H978</f>
        <v>514</v>
      </c>
      <c r="I977" s="177"/>
      <c r="J977" s="177"/>
    </row>
    <row r="978" spans="2:10" ht="14.25" customHeight="1">
      <c r="B978" s="191" t="s">
        <v>395</v>
      </c>
      <c r="C978" s="137" t="s">
        <v>361</v>
      </c>
      <c r="D978" s="137" t="s">
        <v>365</v>
      </c>
      <c r="E978" s="184" t="s">
        <v>396</v>
      </c>
      <c r="F978" s="137"/>
      <c r="G978" s="137"/>
      <c r="H978" s="177">
        <f>H979</f>
        <v>514</v>
      </c>
      <c r="I978" s="177">
        <f>I979</f>
        <v>284</v>
      </c>
      <c r="J978" s="177">
        <f>J979</f>
        <v>284</v>
      </c>
    </row>
    <row r="979" spans="2:10" ht="12.75" customHeight="1">
      <c r="B979" s="188" t="s">
        <v>439</v>
      </c>
      <c r="C979" s="137" t="s">
        <v>361</v>
      </c>
      <c r="D979" s="137" t="s">
        <v>365</v>
      </c>
      <c r="E979" s="184" t="s">
        <v>701</v>
      </c>
      <c r="F979" s="137" t="s">
        <v>438</v>
      </c>
      <c r="G979" s="137"/>
      <c r="H979" s="177">
        <f>H980+H982+H985</f>
        <v>514</v>
      </c>
      <c r="I979" s="177">
        <f>I980+I982</f>
        <v>284</v>
      </c>
      <c r="J979" s="177">
        <f>J980+J982</f>
        <v>284</v>
      </c>
    </row>
    <row r="980" spans="2:10" ht="12.75" customHeight="1">
      <c r="B980" s="188" t="s">
        <v>441</v>
      </c>
      <c r="C980" s="137" t="s">
        <v>361</v>
      </c>
      <c r="D980" s="137" t="s">
        <v>365</v>
      </c>
      <c r="E980" s="184" t="s">
        <v>701</v>
      </c>
      <c r="F980" s="137" t="s">
        <v>440</v>
      </c>
      <c r="G980" s="137"/>
      <c r="H980" s="177">
        <f>H981</f>
        <v>264</v>
      </c>
      <c r="I980" s="177">
        <f>I981</f>
        <v>234</v>
      </c>
      <c r="J980" s="177">
        <f>J981</f>
        <v>234</v>
      </c>
    </row>
    <row r="981" spans="2:10" ht="14.25" customHeight="1">
      <c r="B981" s="188" t="s">
        <v>391</v>
      </c>
      <c r="C981" s="137" t="s">
        <v>361</v>
      </c>
      <c r="D981" s="137" t="s">
        <v>365</v>
      </c>
      <c r="E981" s="184" t="s">
        <v>701</v>
      </c>
      <c r="F981" s="137" t="s">
        <v>440</v>
      </c>
      <c r="G981" s="137">
        <v>2</v>
      </c>
      <c r="H981" s="177">
        <f>'Прил. 7'!I398+'Прил. 7'!I995</f>
        <v>264</v>
      </c>
      <c r="I981" s="177">
        <f>'Прил. 7'!J398+'Прил. 7'!J995</f>
        <v>234</v>
      </c>
      <c r="J981" s="177">
        <f>'Прил. 7'!K398+'Прил. 7'!K995</f>
        <v>234</v>
      </c>
    </row>
    <row r="982" spans="2:10" ht="14.25" customHeight="1">
      <c r="B982" s="188" t="s">
        <v>702</v>
      </c>
      <c r="C982" s="137" t="s">
        <v>361</v>
      </c>
      <c r="D982" s="137" t="s">
        <v>365</v>
      </c>
      <c r="E982" s="184" t="s">
        <v>701</v>
      </c>
      <c r="F982" s="137" t="s">
        <v>703</v>
      </c>
      <c r="G982" s="137"/>
      <c r="H982" s="177">
        <f>H983</f>
        <v>50</v>
      </c>
      <c r="I982" s="177">
        <f>I983</f>
        <v>50</v>
      </c>
      <c r="J982" s="177">
        <f>J983</f>
        <v>50</v>
      </c>
    </row>
    <row r="983" spans="2:10" ht="14.25" customHeight="1">
      <c r="B983" s="188" t="s">
        <v>441</v>
      </c>
      <c r="C983" s="137" t="s">
        <v>361</v>
      </c>
      <c r="D983" s="137" t="s">
        <v>365</v>
      </c>
      <c r="E983" s="184" t="s">
        <v>701</v>
      </c>
      <c r="F983" s="137" t="s">
        <v>703</v>
      </c>
      <c r="G983" s="137"/>
      <c r="H983" s="177">
        <f>H984</f>
        <v>50</v>
      </c>
      <c r="I983" s="177">
        <f>I984</f>
        <v>50</v>
      </c>
      <c r="J983" s="177">
        <f>J984</f>
        <v>50</v>
      </c>
    </row>
    <row r="984" spans="2:10" ht="14.25" customHeight="1">
      <c r="B984" s="188" t="s">
        <v>391</v>
      </c>
      <c r="C984" s="137" t="s">
        <v>361</v>
      </c>
      <c r="D984" s="137" t="s">
        <v>365</v>
      </c>
      <c r="E984" s="184" t="s">
        <v>701</v>
      </c>
      <c r="F984" s="137" t="s">
        <v>703</v>
      </c>
      <c r="G984" s="137" t="s">
        <v>415</v>
      </c>
      <c r="H984" s="177">
        <f>'Прил. 7'!I401</f>
        <v>50</v>
      </c>
      <c r="I984" s="177">
        <f>'Прил. 7'!J401</f>
        <v>50</v>
      </c>
      <c r="J984" s="177">
        <f>'Прил. 7'!K401</f>
        <v>50</v>
      </c>
    </row>
    <row r="985" spans="2:10" ht="14.25" customHeight="1">
      <c r="B985" s="188" t="s">
        <v>464</v>
      </c>
      <c r="C985" s="137" t="s">
        <v>361</v>
      </c>
      <c r="D985" s="137" t="s">
        <v>365</v>
      </c>
      <c r="E985" s="184" t="s">
        <v>701</v>
      </c>
      <c r="F985" s="137" t="s">
        <v>704</v>
      </c>
      <c r="G985" s="137"/>
      <c r="H985" s="177">
        <f>H986</f>
        <v>200</v>
      </c>
      <c r="I985" s="177">
        <f>I986</f>
        <v>100</v>
      </c>
      <c r="J985" s="177">
        <f>J986</f>
        <v>100</v>
      </c>
    </row>
    <row r="986" spans="2:10" ht="14.25" customHeight="1">
      <c r="B986" s="188" t="s">
        <v>391</v>
      </c>
      <c r="C986" s="137" t="s">
        <v>361</v>
      </c>
      <c r="D986" s="137" t="s">
        <v>365</v>
      </c>
      <c r="E986" s="184" t="s">
        <v>701</v>
      </c>
      <c r="F986" s="137" t="s">
        <v>704</v>
      </c>
      <c r="G986" s="137" t="s">
        <v>415</v>
      </c>
      <c r="H986" s="177">
        <f>'Прил. 7'!I403</f>
        <v>200</v>
      </c>
      <c r="I986" s="177">
        <f>'Прил. 7'!J403</f>
        <v>100</v>
      </c>
      <c r="J986" s="177">
        <f>'Прил. 7'!K403</f>
        <v>100</v>
      </c>
    </row>
    <row r="987" spans="2:10" ht="45" customHeight="1" hidden="1">
      <c r="B987" s="201" t="s">
        <v>705</v>
      </c>
      <c r="C987" s="199" t="s">
        <v>361</v>
      </c>
      <c r="D987" s="199" t="s">
        <v>365</v>
      </c>
      <c r="E987" s="204" t="s">
        <v>706</v>
      </c>
      <c r="F987" s="199"/>
      <c r="G987" s="199"/>
      <c r="H987" s="200">
        <f>H988</f>
        <v>100</v>
      </c>
      <c r="I987" s="200">
        <f>I988</f>
        <v>0</v>
      </c>
      <c r="J987" s="200">
        <f>J988</f>
        <v>0</v>
      </c>
    </row>
    <row r="988" spans="2:10" ht="14.25" customHeight="1" hidden="1">
      <c r="B988" s="201" t="s">
        <v>439</v>
      </c>
      <c r="C988" s="199" t="s">
        <v>361</v>
      </c>
      <c r="D988" s="199" t="s">
        <v>365</v>
      </c>
      <c r="E988" s="204" t="s">
        <v>706</v>
      </c>
      <c r="F988" s="199" t="s">
        <v>438</v>
      </c>
      <c r="G988" s="199"/>
      <c r="H988" s="200">
        <f>H989</f>
        <v>100</v>
      </c>
      <c r="I988" s="200">
        <f>I989</f>
        <v>0</v>
      </c>
      <c r="J988" s="200">
        <f>J989</f>
        <v>0</v>
      </c>
    </row>
    <row r="989" spans="2:10" ht="14.25" customHeight="1" hidden="1">
      <c r="B989" s="201" t="s">
        <v>464</v>
      </c>
      <c r="C989" s="199" t="s">
        <v>361</v>
      </c>
      <c r="D989" s="199" t="s">
        <v>365</v>
      </c>
      <c r="E989" s="204" t="s">
        <v>706</v>
      </c>
      <c r="F989" s="199" t="s">
        <v>704</v>
      </c>
      <c r="G989" s="199"/>
      <c r="H989" s="200">
        <f>H990</f>
        <v>100</v>
      </c>
      <c r="I989" s="200">
        <f>I990</f>
        <v>0</v>
      </c>
      <c r="J989" s="200">
        <f>J990</f>
        <v>0</v>
      </c>
    </row>
    <row r="990" spans="2:10" ht="14.25" customHeight="1" hidden="1">
      <c r="B990" s="201" t="s">
        <v>391</v>
      </c>
      <c r="C990" s="199" t="s">
        <v>361</v>
      </c>
      <c r="D990" s="199" t="s">
        <v>365</v>
      </c>
      <c r="E990" s="204" t="s">
        <v>706</v>
      </c>
      <c r="F990" s="199" t="s">
        <v>704</v>
      </c>
      <c r="G990" s="199" t="s">
        <v>415</v>
      </c>
      <c r="H990" s="200">
        <f>'Прил. 7'!I411</f>
        <v>100</v>
      </c>
      <c r="I990" s="200"/>
      <c r="J990" s="200"/>
    </row>
    <row r="991" spans="2:10" ht="53.25" customHeight="1" hidden="1">
      <c r="B991" s="181" t="s">
        <v>707</v>
      </c>
      <c r="C991" s="137" t="s">
        <v>361</v>
      </c>
      <c r="D991" s="137" t="s">
        <v>365</v>
      </c>
      <c r="E991" s="186" t="s">
        <v>708</v>
      </c>
      <c r="F991" s="137"/>
      <c r="G991" s="137"/>
      <c r="H991" s="138">
        <f>H992</f>
        <v>0</v>
      </c>
      <c r="I991" s="138">
        <f>I992</f>
        <v>0</v>
      </c>
      <c r="J991" s="138">
        <f>J992</f>
        <v>0</v>
      </c>
    </row>
    <row r="992" spans="2:10" ht="14.25" customHeight="1" hidden="1">
      <c r="B992" s="188" t="s">
        <v>439</v>
      </c>
      <c r="C992" s="137" t="s">
        <v>361</v>
      </c>
      <c r="D992" s="137" t="s">
        <v>365</v>
      </c>
      <c r="E992" s="186" t="s">
        <v>708</v>
      </c>
      <c r="F992" s="137" t="s">
        <v>438</v>
      </c>
      <c r="G992" s="137"/>
      <c r="H992" s="138">
        <f>H993</f>
        <v>0</v>
      </c>
      <c r="I992" s="138">
        <f>I993</f>
        <v>0</v>
      </c>
      <c r="J992" s="138">
        <f>J993</f>
        <v>0</v>
      </c>
    </row>
    <row r="993" spans="2:10" ht="14.25" customHeight="1" hidden="1">
      <c r="B993" s="188" t="s">
        <v>441</v>
      </c>
      <c r="C993" s="137" t="s">
        <v>361</v>
      </c>
      <c r="D993" s="137" t="s">
        <v>365</v>
      </c>
      <c r="E993" s="186" t="s">
        <v>708</v>
      </c>
      <c r="F993" s="137" t="s">
        <v>440</v>
      </c>
      <c r="G993" s="137"/>
      <c r="H993" s="138">
        <f>H994</f>
        <v>0</v>
      </c>
      <c r="I993" s="138">
        <f>I994</f>
        <v>0</v>
      </c>
      <c r="J993" s="138">
        <f>J994</f>
        <v>0</v>
      </c>
    </row>
    <row r="994" spans="2:10" ht="14.25" customHeight="1" hidden="1">
      <c r="B994" s="188" t="s">
        <v>393</v>
      </c>
      <c r="C994" s="137" t="s">
        <v>361</v>
      </c>
      <c r="D994" s="137" t="s">
        <v>365</v>
      </c>
      <c r="E994" s="186" t="s">
        <v>708</v>
      </c>
      <c r="F994" s="137" t="s">
        <v>440</v>
      </c>
      <c r="G994" s="137" t="s">
        <v>425</v>
      </c>
      <c r="H994" s="138"/>
      <c r="I994" s="138"/>
      <c r="J994" s="138"/>
    </row>
    <row r="995" spans="2:10" ht="28.5" customHeight="1" hidden="1">
      <c r="B995" s="181" t="s">
        <v>709</v>
      </c>
      <c r="C995" s="137" t="s">
        <v>361</v>
      </c>
      <c r="D995" s="137" t="s">
        <v>365</v>
      </c>
      <c r="E995" s="186" t="s">
        <v>710</v>
      </c>
      <c r="F995" s="137"/>
      <c r="G995" s="137"/>
      <c r="H995" s="138">
        <f>H996</f>
        <v>1268</v>
      </c>
      <c r="I995" s="138">
        <f>I996</f>
        <v>0</v>
      </c>
      <c r="J995" s="138">
        <f>J996</f>
        <v>0</v>
      </c>
    </row>
    <row r="996" spans="2:10" ht="14.25" customHeight="1" hidden="1">
      <c r="B996" s="188" t="s">
        <v>439</v>
      </c>
      <c r="C996" s="137" t="s">
        <v>361</v>
      </c>
      <c r="D996" s="137" t="s">
        <v>365</v>
      </c>
      <c r="E996" s="186" t="s">
        <v>710</v>
      </c>
      <c r="F996" s="137" t="s">
        <v>438</v>
      </c>
      <c r="G996" s="137"/>
      <c r="H996" s="138">
        <f>H997</f>
        <v>1268</v>
      </c>
      <c r="I996" s="138">
        <f>I997</f>
        <v>0</v>
      </c>
      <c r="J996" s="138">
        <f>J997</f>
        <v>0</v>
      </c>
    </row>
    <row r="997" spans="2:10" ht="14.25" customHeight="1" hidden="1">
      <c r="B997" s="188" t="s">
        <v>441</v>
      </c>
      <c r="C997" s="137" t="s">
        <v>361</v>
      </c>
      <c r="D997" s="137" t="s">
        <v>365</v>
      </c>
      <c r="E997" s="186" t="s">
        <v>710</v>
      </c>
      <c r="F997" s="137" t="s">
        <v>440</v>
      </c>
      <c r="G997" s="137"/>
      <c r="H997" s="138">
        <f>H998</f>
        <v>1268</v>
      </c>
      <c r="I997" s="138">
        <f>I998</f>
        <v>0</v>
      </c>
      <c r="J997" s="138">
        <f>J998</f>
        <v>0</v>
      </c>
    </row>
    <row r="998" spans="2:10" ht="14.25" customHeight="1" hidden="1">
      <c r="B998" s="188" t="s">
        <v>393</v>
      </c>
      <c r="C998" s="137" t="s">
        <v>361</v>
      </c>
      <c r="D998" s="137" t="s">
        <v>365</v>
      </c>
      <c r="E998" s="186" t="s">
        <v>710</v>
      </c>
      <c r="F998" s="137" t="s">
        <v>440</v>
      </c>
      <c r="G998" s="137" t="s">
        <v>425</v>
      </c>
      <c r="H998" s="138">
        <f>'Прил. 7'!I415</f>
        <v>1268</v>
      </c>
      <c r="I998" s="138">
        <f>'Прил. 7'!J415</f>
        <v>0</v>
      </c>
      <c r="J998" s="138">
        <f>'Прил. 7'!K415</f>
        <v>0</v>
      </c>
    </row>
    <row r="999" spans="2:10" ht="12.75" customHeight="1">
      <c r="B999" s="234" t="s">
        <v>366</v>
      </c>
      <c r="C999" s="180" t="s">
        <v>361</v>
      </c>
      <c r="D999" s="180" t="s">
        <v>367</v>
      </c>
      <c r="E999" s="137"/>
      <c r="F999" s="137"/>
      <c r="G999" s="137"/>
      <c r="H999" s="177">
        <f>H1000+H1008</f>
        <v>3820.4</v>
      </c>
      <c r="I999" s="177">
        <f>I1000+I1008</f>
        <v>6189.200000000001</v>
      </c>
      <c r="J999" s="177">
        <f>J1000+J1008</f>
        <v>6278.900000000001</v>
      </c>
    </row>
    <row r="1000" spans="2:10" ht="12.75" customHeight="1">
      <c r="B1000" s="175" t="s">
        <v>711</v>
      </c>
      <c r="C1000" s="189">
        <v>1000</v>
      </c>
      <c r="D1000" s="189">
        <v>1004</v>
      </c>
      <c r="E1000" s="184" t="s">
        <v>712</v>
      </c>
      <c r="F1000" s="137"/>
      <c r="G1000" s="137"/>
      <c r="H1000" s="177">
        <f>H1001</f>
        <v>579.6</v>
      </c>
      <c r="I1000" s="177">
        <f>I1001</f>
        <v>579.6</v>
      </c>
      <c r="J1000" s="177">
        <f>J1001</f>
        <v>579.6</v>
      </c>
    </row>
    <row r="1001" spans="2:10" ht="27.75" customHeight="1">
      <c r="B1001" s="318" t="s">
        <v>713</v>
      </c>
      <c r="C1001" s="189">
        <v>1000</v>
      </c>
      <c r="D1001" s="189">
        <v>1004</v>
      </c>
      <c r="E1001" s="244" t="s">
        <v>712</v>
      </c>
      <c r="F1001" s="137"/>
      <c r="G1001" s="137"/>
      <c r="H1001" s="177">
        <f>H1002</f>
        <v>579.6</v>
      </c>
      <c r="I1001" s="177">
        <f>I1002</f>
        <v>579.6</v>
      </c>
      <c r="J1001" s="177">
        <f>J1002</f>
        <v>579.6</v>
      </c>
    </row>
    <row r="1002" spans="2:10" ht="12.75" customHeight="1">
      <c r="B1002" s="277" t="s">
        <v>714</v>
      </c>
      <c r="C1002" s="189">
        <v>1000</v>
      </c>
      <c r="D1002" s="189">
        <v>1004</v>
      </c>
      <c r="E1002" s="244" t="s">
        <v>715</v>
      </c>
      <c r="F1002" s="137"/>
      <c r="G1002" s="137"/>
      <c r="H1002" s="177">
        <f>H1003</f>
        <v>579.6</v>
      </c>
      <c r="I1002" s="177">
        <f>I1003</f>
        <v>579.6</v>
      </c>
      <c r="J1002" s="177">
        <f>J1003</f>
        <v>579.6</v>
      </c>
    </row>
    <row r="1003" spans="2:10" ht="12.75" customHeight="1">
      <c r="B1003" s="188" t="s">
        <v>439</v>
      </c>
      <c r="C1003" s="189">
        <v>1000</v>
      </c>
      <c r="D1003" s="189">
        <v>1004</v>
      </c>
      <c r="E1003" s="244" t="s">
        <v>715</v>
      </c>
      <c r="F1003" s="137" t="s">
        <v>438</v>
      </c>
      <c r="G1003" s="137"/>
      <c r="H1003" s="177">
        <f>H1004</f>
        <v>579.6</v>
      </c>
      <c r="I1003" s="177">
        <f>I1004</f>
        <v>579.6</v>
      </c>
      <c r="J1003" s="177">
        <f>J1004</f>
        <v>579.6</v>
      </c>
    </row>
    <row r="1004" spans="2:10" ht="12.75" customHeight="1">
      <c r="B1004" s="188" t="s">
        <v>441</v>
      </c>
      <c r="C1004" s="189">
        <v>1000</v>
      </c>
      <c r="D1004" s="189">
        <v>1004</v>
      </c>
      <c r="E1004" s="244" t="s">
        <v>715</v>
      </c>
      <c r="F1004" s="137" t="s">
        <v>440</v>
      </c>
      <c r="G1004" s="137"/>
      <c r="H1004" s="177">
        <f>H1005+H1006+H1007</f>
        <v>579.6</v>
      </c>
      <c r="I1004" s="177">
        <f>I1005+I1006+I1007</f>
        <v>579.6</v>
      </c>
      <c r="J1004" s="177">
        <f>J1005+J1006+J1007</f>
        <v>579.6</v>
      </c>
    </row>
    <row r="1005" spans="2:10" ht="14.25" customHeight="1">
      <c r="B1005" s="188" t="s">
        <v>391</v>
      </c>
      <c r="C1005" s="189">
        <v>1000</v>
      </c>
      <c r="D1005" s="189">
        <v>1004</v>
      </c>
      <c r="E1005" s="244" t="s">
        <v>715</v>
      </c>
      <c r="F1005" s="137" t="s">
        <v>440</v>
      </c>
      <c r="G1005" s="137" t="s">
        <v>415</v>
      </c>
      <c r="H1005" s="177">
        <f>'Прил. 7'!I440</f>
        <v>85.7</v>
      </c>
      <c r="I1005" s="177">
        <f>'Прил. 7'!J440</f>
        <v>130.5</v>
      </c>
      <c r="J1005" s="177">
        <f>'Прил. 7'!K440</f>
        <v>125.8</v>
      </c>
    </row>
    <row r="1006" spans="2:10" ht="14.25" customHeight="1">
      <c r="B1006" s="188" t="s">
        <v>392</v>
      </c>
      <c r="C1006" s="189">
        <v>1000</v>
      </c>
      <c r="D1006" s="189">
        <v>1004</v>
      </c>
      <c r="E1006" s="244" t="s">
        <v>715</v>
      </c>
      <c r="F1006" s="137" t="s">
        <v>440</v>
      </c>
      <c r="G1006" s="137" t="s">
        <v>453</v>
      </c>
      <c r="H1006" s="177">
        <f>'Прил. 7'!I441</f>
        <v>493.9</v>
      </c>
      <c r="I1006" s="177">
        <f>'Прил. 7'!J441</f>
        <v>449.1</v>
      </c>
      <c r="J1006" s="177">
        <f>'Прил. 7'!K441</f>
        <v>453.8</v>
      </c>
    </row>
    <row r="1007" spans="2:10" ht="14.25" customHeight="1">
      <c r="B1007" s="188" t="s">
        <v>393</v>
      </c>
      <c r="C1007" s="189">
        <v>1000</v>
      </c>
      <c r="D1007" s="189">
        <v>1004</v>
      </c>
      <c r="E1007" s="244" t="s">
        <v>715</v>
      </c>
      <c r="F1007" s="137" t="s">
        <v>440</v>
      </c>
      <c r="G1007" s="137" t="s">
        <v>425</v>
      </c>
      <c r="H1007" s="177"/>
      <c r="I1007" s="177"/>
      <c r="J1007" s="177"/>
    </row>
    <row r="1008" spans="2:10" ht="15.75" customHeight="1">
      <c r="B1008" s="319" t="s">
        <v>395</v>
      </c>
      <c r="C1008" s="189">
        <v>1000</v>
      </c>
      <c r="D1008" s="189">
        <v>1004</v>
      </c>
      <c r="E1008" s="189" t="s">
        <v>396</v>
      </c>
      <c r="F1008" s="135"/>
      <c r="G1008" s="135"/>
      <c r="H1008" s="177">
        <f>H1009+H1013+H1017+H1021+H1027+H1031+H1035</f>
        <v>3240.8</v>
      </c>
      <c r="I1008" s="177">
        <f>I1009+I1013+I1017+I1021+I1027+I1031+I1035</f>
        <v>5609.6</v>
      </c>
      <c r="J1008" s="177">
        <f>J1009+J1013+J1017+J1021+J1027+J1031+J1035</f>
        <v>5699.3</v>
      </c>
    </row>
    <row r="1009" spans="2:10" ht="27.75" customHeight="1" hidden="1">
      <c r="B1009" s="193" t="s">
        <v>716</v>
      </c>
      <c r="C1009" s="189">
        <v>1000</v>
      </c>
      <c r="D1009" s="189">
        <v>1004</v>
      </c>
      <c r="E1009" s="320" t="s">
        <v>717</v>
      </c>
      <c r="F1009" s="135"/>
      <c r="G1009" s="135"/>
      <c r="H1009" s="177">
        <f>H1010</f>
        <v>0</v>
      </c>
      <c r="I1009" s="177">
        <f>I1010</f>
        <v>0</v>
      </c>
      <c r="J1009" s="177">
        <f>J1010</f>
        <v>0</v>
      </c>
    </row>
    <row r="1010" spans="2:10" ht="12.75" customHeight="1" hidden="1">
      <c r="B1010" s="188" t="s">
        <v>439</v>
      </c>
      <c r="C1010" s="189">
        <v>1000</v>
      </c>
      <c r="D1010" s="189">
        <v>1004</v>
      </c>
      <c r="E1010" s="320" t="s">
        <v>717</v>
      </c>
      <c r="F1010" s="137" t="s">
        <v>438</v>
      </c>
      <c r="G1010" s="135"/>
      <c r="H1010" s="177">
        <f>H1011</f>
        <v>0</v>
      </c>
      <c r="I1010" s="177">
        <f>I1011</f>
        <v>0</v>
      </c>
      <c r="J1010" s="177">
        <f>J1011</f>
        <v>0</v>
      </c>
    </row>
    <row r="1011" spans="2:10" ht="12.75" customHeight="1" hidden="1">
      <c r="B1011" s="188" t="s">
        <v>699</v>
      </c>
      <c r="C1011" s="189">
        <v>1000</v>
      </c>
      <c r="D1011" s="189">
        <v>1004</v>
      </c>
      <c r="E1011" s="320" t="s">
        <v>717</v>
      </c>
      <c r="F1011" s="137" t="s">
        <v>700</v>
      </c>
      <c r="G1011" s="137"/>
      <c r="H1011" s="177">
        <f>H1012</f>
        <v>0</v>
      </c>
      <c r="I1011" s="177">
        <f>I1012</f>
        <v>0</v>
      </c>
      <c r="J1011" s="177">
        <f>J1012</f>
        <v>0</v>
      </c>
    </row>
    <row r="1012" spans="2:10" ht="14.25" customHeight="1" hidden="1">
      <c r="B1012" s="188" t="s">
        <v>393</v>
      </c>
      <c r="C1012" s="189">
        <v>1000</v>
      </c>
      <c r="D1012" s="189">
        <v>1004</v>
      </c>
      <c r="E1012" s="320" t="s">
        <v>717</v>
      </c>
      <c r="F1012" s="137" t="s">
        <v>700</v>
      </c>
      <c r="G1012" s="137" t="s">
        <v>425</v>
      </c>
      <c r="H1012" s="177">
        <f>'Прил. 7'!I421</f>
        <v>0</v>
      </c>
      <c r="I1012" s="177">
        <f>'Прил. 7'!J421</f>
        <v>0</v>
      </c>
      <c r="J1012" s="177">
        <f>'Прил. 7'!K421</f>
        <v>0</v>
      </c>
    </row>
    <row r="1013" spans="2:10" ht="40.5" customHeight="1">
      <c r="B1013" s="183" t="s">
        <v>718</v>
      </c>
      <c r="C1013" s="189">
        <v>1000</v>
      </c>
      <c r="D1013" s="189">
        <v>1004</v>
      </c>
      <c r="E1013" s="184" t="s">
        <v>719</v>
      </c>
      <c r="F1013" s="135"/>
      <c r="G1013" s="135"/>
      <c r="H1013" s="177">
        <f>H1014</f>
        <v>589</v>
      </c>
      <c r="I1013" s="177">
        <f>I1014</f>
        <v>804.4</v>
      </c>
      <c r="J1013" s="177">
        <f>J1014</f>
        <v>804.4</v>
      </c>
    </row>
    <row r="1014" spans="2:10" ht="12.75" customHeight="1">
      <c r="B1014" s="201" t="s">
        <v>439</v>
      </c>
      <c r="C1014" s="189">
        <v>1000</v>
      </c>
      <c r="D1014" s="189">
        <v>1004</v>
      </c>
      <c r="E1014" s="184" t="s">
        <v>719</v>
      </c>
      <c r="F1014" s="137" t="s">
        <v>438</v>
      </c>
      <c r="G1014" s="135"/>
      <c r="H1014" s="177">
        <f>H1015</f>
        <v>589</v>
      </c>
      <c r="I1014" s="177">
        <f>I1015</f>
        <v>804.4</v>
      </c>
      <c r="J1014" s="177">
        <f>J1015</f>
        <v>804.4</v>
      </c>
    </row>
    <row r="1015" spans="2:10" ht="12.75" customHeight="1">
      <c r="B1015" s="201" t="s">
        <v>699</v>
      </c>
      <c r="C1015" s="189">
        <v>1000</v>
      </c>
      <c r="D1015" s="189">
        <v>1004</v>
      </c>
      <c r="E1015" s="184" t="s">
        <v>719</v>
      </c>
      <c r="F1015" s="137" t="s">
        <v>700</v>
      </c>
      <c r="G1015" s="135"/>
      <c r="H1015" s="177">
        <f>H1016</f>
        <v>589</v>
      </c>
      <c r="I1015" s="177">
        <f>I1016</f>
        <v>804.4</v>
      </c>
      <c r="J1015" s="177">
        <f>J1016</f>
        <v>804.4</v>
      </c>
    </row>
    <row r="1016" spans="2:10" ht="14.25" customHeight="1">
      <c r="B1016" s="188" t="s">
        <v>392</v>
      </c>
      <c r="C1016" s="189">
        <v>1000</v>
      </c>
      <c r="D1016" s="189">
        <v>1004</v>
      </c>
      <c r="E1016" s="184" t="s">
        <v>719</v>
      </c>
      <c r="F1016" s="137" t="s">
        <v>700</v>
      </c>
      <c r="G1016" s="137">
        <v>3</v>
      </c>
      <c r="H1016" s="177">
        <f>'Прил. 7'!I1007</f>
        <v>589</v>
      </c>
      <c r="I1016" s="177">
        <f>'Прил. 7'!J1007</f>
        <v>804.4</v>
      </c>
      <c r="J1016" s="177">
        <f>'Прил. 7'!K1007</f>
        <v>804.4</v>
      </c>
    </row>
    <row r="1017" spans="2:10" ht="91.5" customHeight="1" hidden="1">
      <c r="B1017" s="190" t="s">
        <v>720</v>
      </c>
      <c r="C1017" s="189">
        <v>1000</v>
      </c>
      <c r="D1017" s="189">
        <v>1004</v>
      </c>
      <c r="E1017" s="184" t="s">
        <v>396</v>
      </c>
      <c r="F1017" s="137"/>
      <c r="G1017" s="137"/>
      <c r="H1017" s="177">
        <f>H1018</f>
        <v>0</v>
      </c>
      <c r="I1017" s="177">
        <f>I1018</f>
        <v>0</v>
      </c>
      <c r="J1017" s="177">
        <f>J1018</f>
        <v>0</v>
      </c>
    </row>
    <row r="1018" spans="2:10" ht="14.25" customHeight="1" hidden="1">
      <c r="B1018" s="188" t="s">
        <v>439</v>
      </c>
      <c r="C1018" s="189">
        <v>1000</v>
      </c>
      <c r="D1018" s="189">
        <v>1004</v>
      </c>
      <c r="E1018" s="184" t="s">
        <v>721</v>
      </c>
      <c r="F1018" s="137" t="s">
        <v>438</v>
      </c>
      <c r="G1018" s="137"/>
      <c r="H1018" s="177">
        <f>H1019</f>
        <v>0</v>
      </c>
      <c r="I1018" s="177">
        <f>I1019</f>
        <v>0</v>
      </c>
      <c r="J1018" s="177">
        <f>J1019</f>
        <v>0</v>
      </c>
    </row>
    <row r="1019" spans="2:10" ht="14.25" customHeight="1" hidden="1">
      <c r="B1019" s="188" t="s">
        <v>699</v>
      </c>
      <c r="C1019" s="189">
        <v>1000</v>
      </c>
      <c r="D1019" s="189">
        <v>1004</v>
      </c>
      <c r="E1019" s="184" t="s">
        <v>721</v>
      </c>
      <c r="F1019" s="137" t="s">
        <v>700</v>
      </c>
      <c r="G1019" s="137"/>
      <c r="H1019" s="177">
        <f>H1020</f>
        <v>0</v>
      </c>
      <c r="I1019" s="177">
        <f>I1020</f>
        <v>0</v>
      </c>
      <c r="J1019" s="177">
        <f>J1020</f>
        <v>0</v>
      </c>
    </row>
    <row r="1020" spans="2:10" ht="14.25" customHeight="1" hidden="1">
      <c r="B1020" s="188" t="s">
        <v>392</v>
      </c>
      <c r="C1020" s="189">
        <v>1000</v>
      </c>
      <c r="D1020" s="189">
        <v>1004</v>
      </c>
      <c r="E1020" s="184" t="s">
        <v>721</v>
      </c>
      <c r="F1020" s="137" t="s">
        <v>700</v>
      </c>
      <c r="G1020" s="137" t="s">
        <v>453</v>
      </c>
      <c r="H1020" s="177"/>
      <c r="I1020" s="177"/>
      <c r="J1020" s="177"/>
    </row>
    <row r="1021" spans="2:10" ht="27.75" customHeight="1">
      <c r="B1021" s="183" t="s">
        <v>722</v>
      </c>
      <c r="C1021" s="189">
        <v>1000</v>
      </c>
      <c r="D1021" s="189">
        <v>1004</v>
      </c>
      <c r="E1021" s="184" t="s">
        <v>396</v>
      </c>
      <c r="F1021" s="135"/>
      <c r="G1021" s="135"/>
      <c r="H1021" s="177">
        <f>H1022</f>
        <v>555.5</v>
      </c>
      <c r="I1021" s="177">
        <f>I1022</f>
        <v>712.6999999999999</v>
      </c>
      <c r="J1021" s="177">
        <f>J1022</f>
        <v>802.4</v>
      </c>
    </row>
    <row r="1022" spans="2:10" ht="12.75" customHeight="1">
      <c r="B1022" s="188" t="s">
        <v>439</v>
      </c>
      <c r="C1022" s="189">
        <v>1000</v>
      </c>
      <c r="D1022" s="189">
        <v>1004</v>
      </c>
      <c r="E1022" s="184" t="s">
        <v>723</v>
      </c>
      <c r="F1022" s="137" t="s">
        <v>438</v>
      </c>
      <c r="G1022" s="137"/>
      <c r="H1022" s="177">
        <f>H1023+H1025</f>
        <v>555.5</v>
      </c>
      <c r="I1022" s="177">
        <f>I1023+I1025</f>
        <v>712.6999999999999</v>
      </c>
      <c r="J1022" s="177">
        <f>J1023+J1025</f>
        <v>802.4</v>
      </c>
    </row>
    <row r="1023" spans="2:10" ht="12.75" customHeight="1">
      <c r="B1023" s="188" t="s">
        <v>699</v>
      </c>
      <c r="C1023" s="189">
        <v>1000</v>
      </c>
      <c r="D1023" s="189">
        <v>1004</v>
      </c>
      <c r="E1023" s="184" t="s">
        <v>723</v>
      </c>
      <c r="F1023" s="137" t="s">
        <v>700</v>
      </c>
      <c r="G1023" s="137"/>
      <c r="H1023" s="177">
        <f>H1024</f>
        <v>484.7</v>
      </c>
      <c r="I1023" s="177">
        <f>I1024</f>
        <v>631.9</v>
      </c>
      <c r="J1023" s="177">
        <f>J1024</f>
        <v>711.6</v>
      </c>
    </row>
    <row r="1024" spans="2:10" ht="14.25" customHeight="1">
      <c r="B1024" s="188" t="s">
        <v>392</v>
      </c>
      <c r="C1024" s="189">
        <v>1000</v>
      </c>
      <c r="D1024" s="189">
        <v>1004</v>
      </c>
      <c r="E1024" s="184" t="s">
        <v>723</v>
      </c>
      <c r="F1024" s="137" t="s">
        <v>700</v>
      </c>
      <c r="G1024" s="137">
        <v>3</v>
      </c>
      <c r="H1024" s="177">
        <f>'Прил. 7'!I429</f>
        <v>484.7</v>
      </c>
      <c r="I1024" s="177">
        <f>'Прил. 7'!J429</f>
        <v>631.9</v>
      </c>
      <c r="J1024" s="177">
        <f>'Прил. 7'!K429</f>
        <v>711.6</v>
      </c>
    </row>
    <row r="1025" spans="2:10" ht="12.75" customHeight="1">
      <c r="B1025" s="188" t="s">
        <v>441</v>
      </c>
      <c r="C1025" s="189">
        <v>1000</v>
      </c>
      <c r="D1025" s="189">
        <v>1004</v>
      </c>
      <c r="E1025" s="184" t="s">
        <v>723</v>
      </c>
      <c r="F1025" s="137" t="s">
        <v>440</v>
      </c>
      <c r="G1025" s="137"/>
      <c r="H1025" s="177">
        <f>H1026</f>
        <v>70.8</v>
      </c>
      <c r="I1025" s="177">
        <f>I1026</f>
        <v>80.8</v>
      </c>
      <c r="J1025" s="177">
        <f>J1026</f>
        <v>90.8</v>
      </c>
    </row>
    <row r="1026" spans="2:10" ht="14.25" customHeight="1">
      <c r="B1026" s="188" t="s">
        <v>392</v>
      </c>
      <c r="C1026" s="189">
        <v>1000</v>
      </c>
      <c r="D1026" s="189">
        <v>1004</v>
      </c>
      <c r="E1026" s="184" t="s">
        <v>723</v>
      </c>
      <c r="F1026" s="137" t="s">
        <v>440</v>
      </c>
      <c r="G1026" s="137" t="s">
        <v>453</v>
      </c>
      <c r="H1026" s="177">
        <f>'Прил. 7'!I431</f>
        <v>70.8</v>
      </c>
      <c r="I1026" s="177">
        <f>'Прил. 7'!J431</f>
        <v>80.8</v>
      </c>
      <c r="J1026" s="177">
        <f>'Прил. 7'!K431</f>
        <v>90.8</v>
      </c>
    </row>
    <row r="1027" spans="2:10" ht="54" customHeight="1" hidden="1">
      <c r="B1027" s="181" t="s">
        <v>724</v>
      </c>
      <c r="C1027" s="189">
        <v>1000</v>
      </c>
      <c r="D1027" s="189">
        <v>1004</v>
      </c>
      <c r="E1027" s="42" t="s">
        <v>725</v>
      </c>
      <c r="F1027" s="137"/>
      <c r="G1027" s="137"/>
      <c r="H1027" s="177">
        <f>H1028</f>
        <v>0</v>
      </c>
      <c r="I1027" s="177">
        <f>I1028</f>
        <v>0</v>
      </c>
      <c r="J1027" s="177">
        <f>J1028</f>
        <v>0</v>
      </c>
    </row>
    <row r="1028" spans="2:10" ht="12.75" customHeight="1" hidden="1">
      <c r="B1028" s="181" t="s">
        <v>407</v>
      </c>
      <c r="C1028" s="189">
        <v>1000</v>
      </c>
      <c r="D1028" s="189">
        <v>1004</v>
      </c>
      <c r="E1028" s="42" t="s">
        <v>725</v>
      </c>
      <c r="F1028" s="137" t="s">
        <v>438</v>
      </c>
      <c r="G1028" s="137"/>
      <c r="H1028" s="177">
        <f>H1029</f>
        <v>0</v>
      </c>
      <c r="I1028" s="177">
        <f>I1029</f>
        <v>0</v>
      </c>
      <c r="J1028" s="177">
        <f>J1029</f>
        <v>0</v>
      </c>
    </row>
    <row r="1029" spans="2:10" ht="12.75" customHeight="1" hidden="1">
      <c r="B1029" s="181" t="s">
        <v>409</v>
      </c>
      <c r="C1029" s="189">
        <v>1000</v>
      </c>
      <c r="D1029" s="189">
        <v>1004</v>
      </c>
      <c r="E1029" s="42" t="s">
        <v>725</v>
      </c>
      <c r="F1029" s="137" t="s">
        <v>440</v>
      </c>
      <c r="G1029" s="137"/>
      <c r="H1029" s="177">
        <f>H1030</f>
        <v>0</v>
      </c>
      <c r="I1029" s="177">
        <f>I1030</f>
        <v>0</v>
      </c>
      <c r="J1029" s="177">
        <f>J1030</f>
        <v>0</v>
      </c>
    </row>
    <row r="1030" spans="2:10" ht="14.25" customHeight="1" hidden="1">
      <c r="B1030" s="181" t="s">
        <v>392</v>
      </c>
      <c r="C1030" s="189">
        <v>1000</v>
      </c>
      <c r="D1030" s="189">
        <v>1004</v>
      </c>
      <c r="E1030" s="42" t="s">
        <v>725</v>
      </c>
      <c r="F1030" s="137" t="s">
        <v>440</v>
      </c>
      <c r="G1030" s="137" t="s">
        <v>453</v>
      </c>
      <c r="H1030" s="177">
        <f>'Прил. 7'!I435</f>
        <v>0</v>
      </c>
      <c r="I1030" s="177">
        <f>'Прил. 7'!J435</f>
        <v>0</v>
      </c>
      <c r="J1030" s="177">
        <f>'Прил. 7'!K435</f>
        <v>0</v>
      </c>
    </row>
    <row r="1031" spans="2:10" ht="40.5" customHeight="1">
      <c r="B1031" s="183" t="s">
        <v>726</v>
      </c>
      <c r="C1031" s="189">
        <v>1000</v>
      </c>
      <c r="D1031" s="189">
        <v>1004</v>
      </c>
      <c r="E1031" s="189" t="s">
        <v>727</v>
      </c>
      <c r="F1031" s="137"/>
      <c r="G1031" s="137"/>
      <c r="H1031" s="177">
        <f>H1032</f>
        <v>50</v>
      </c>
      <c r="I1031" s="177">
        <f>I1032</f>
        <v>0</v>
      </c>
      <c r="J1031" s="177">
        <f>J1032</f>
        <v>0</v>
      </c>
    </row>
    <row r="1032" spans="2:10" ht="12.75" customHeight="1">
      <c r="B1032" s="181" t="s">
        <v>439</v>
      </c>
      <c r="C1032" s="189">
        <v>1000</v>
      </c>
      <c r="D1032" s="189">
        <v>1004</v>
      </c>
      <c r="E1032" s="189" t="s">
        <v>727</v>
      </c>
      <c r="F1032" s="137" t="s">
        <v>438</v>
      </c>
      <c r="G1032" s="137"/>
      <c r="H1032" s="177">
        <f>H1033</f>
        <v>50</v>
      </c>
      <c r="I1032" s="177">
        <f>I1033</f>
        <v>0</v>
      </c>
      <c r="J1032" s="177">
        <f>J1033</f>
        <v>0</v>
      </c>
    </row>
    <row r="1033" spans="2:10" ht="12.75" customHeight="1">
      <c r="B1033" s="181" t="s">
        <v>699</v>
      </c>
      <c r="C1033" s="189">
        <v>1000</v>
      </c>
      <c r="D1033" s="189">
        <v>1004</v>
      </c>
      <c r="E1033" s="189" t="s">
        <v>727</v>
      </c>
      <c r="F1033" s="137" t="s">
        <v>700</v>
      </c>
      <c r="G1033" s="137"/>
      <c r="H1033" s="177">
        <f>H1034</f>
        <v>50</v>
      </c>
      <c r="I1033" s="177">
        <f>I1034</f>
        <v>0</v>
      </c>
      <c r="J1033" s="177">
        <f>J1034</f>
        <v>0</v>
      </c>
    </row>
    <row r="1034" spans="2:10" ht="14.25" customHeight="1">
      <c r="B1034" s="181" t="s">
        <v>392</v>
      </c>
      <c r="C1034" s="189">
        <v>1000</v>
      </c>
      <c r="D1034" s="189">
        <v>1004</v>
      </c>
      <c r="E1034" s="189" t="s">
        <v>727</v>
      </c>
      <c r="F1034" s="137" t="s">
        <v>700</v>
      </c>
      <c r="G1034" s="137">
        <v>3</v>
      </c>
      <c r="H1034" s="177">
        <f>'Прил. 7'!I446</f>
        <v>50</v>
      </c>
      <c r="I1034" s="177">
        <f>'Прил. 7'!J446</f>
        <v>0</v>
      </c>
      <c r="J1034" s="177">
        <f>'Прил. 7'!K446</f>
        <v>0</v>
      </c>
    </row>
    <row r="1035" spans="2:10" ht="40.5" customHeight="1">
      <c r="B1035" s="181" t="s">
        <v>728</v>
      </c>
      <c r="C1035" s="189">
        <v>1000</v>
      </c>
      <c r="D1035" s="189">
        <v>1004</v>
      </c>
      <c r="E1035" s="42" t="s">
        <v>729</v>
      </c>
      <c r="F1035" s="137"/>
      <c r="G1035" s="137"/>
      <c r="H1035" s="177">
        <f>H1036+H1039</f>
        <v>2046.3</v>
      </c>
      <c r="I1035" s="177">
        <f>I1036</f>
        <v>4092.5</v>
      </c>
      <c r="J1035" s="177">
        <f>J1036</f>
        <v>4092.5</v>
      </c>
    </row>
    <row r="1036" spans="2:10" ht="15.75" customHeight="1">
      <c r="B1036" s="181" t="s">
        <v>541</v>
      </c>
      <c r="C1036" s="189">
        <v>1000</v>
      </c>
      <c r="D1036" s="189">
        <v>1004</v>
      </c>
      <c r="E1036" s="42" t="s">
        <v>729</v>
      </c>
      <c r="F1036" s="137" t="s">
        <v>516</v>
      </c>
      <c r="G1036" s="137"/>
      <c r="H1036" s="177">
        <f>H1037</f>
        <v>2046.3</v>
      </c>
      <c r="I1036" s="177">
        <f>I1037</f>
        <v>4092.5</v>
      </c>
      <c r="J1036" s="177">
        <f>J1037</f>
        <v>4092.5</v>
      </c>
    </row>
    <row r="1037" spans="2:10" ht="12.75" customHeight="1">
      <c r="B1037" s="183" t="s">
        <v>517</v>
      </c>
      <c r="C1037" s="189">
        <v>1000</v>
      </c>
      <c r="D1037" s="189">
        <v>1004</v>
      </c>
      <c r="E1037" s="42" t="s">
        <v>729</v>
      </c>
      <c r="F1037" s="137" t="s">
        <v>518</v>
      </c>
      <c r="G1037" s="137"/>
      <c r="H1037" s="177">
        <f>H1038</f>
        <v>2046.3</v>
      </c>
      <c r="I1037" s="177">
        <f>I1038</f>
        <v>4092.5</v>
      </c>
      <c r="J1037" s="177">
        <f>J1038</f>
        <v>4092.5</v>
      </c>
    </row>
    <row r="1038" spans="2:10" ht="14.25" customHeight="1">
      <c r="B1038" s="181" t="s">
        <v>392</v>
      </c>
      <c r="C1038" s="189">
        <v>1000</v>
      </c>
      <c r="D1038" s="189">
        <v>1004</v>
      </c>
      <c r="E1038" s="42" t="s">
        <v>729</v>
      </c>
      <c r="F1038" s="137" t="s">
        <v>518</v>
      </c>
      <c r="G1038" s="137" t="s">
        <v>453</v>
      </c>
      <c r="H1038" s="177">
        <f>'Прил. 7'!I81</f>
        <v>2046.3</v>
      </c>
      <c r="I1038" s="177">
        <f>'Прил. 7'!J81</f>
        <v>4092.5</v>
      </c>
      <c r="J1038" s="177">
        <f>'Прил. 7'!K81</f>
        <v>4092.5</v>
      </c>
    </row>
    <row r="1039" spans="2:10" ht="41.25" customHeight="1" hidden="1">
      <c r="B1039" s="181" t="s">
        <v>728</v>
      </c>
      <c r="C1039" s="189">
        <v>1000</v>
      </c>
      <c r="D1039" s="189">
        <v>1004</v>
      </c>
      <c r="E1039" s="13" t="s">
        <v>730</v>
      </c>
      <c r="F1039" s="137"/>
      <c r="G1039" s="137"/>
      <c r="H1039" s="138">
        <f>H1040</f>
        <v>0</v>
      </c>
      <c r="I1039" s="177">
        <v>0</v>
      </c>
      <c r="J1039" s="177">
        <v>0</v>
      </c>
    </row>
    <row r="1040" spans="2:10" ht="27.75" customHeight="1" hidden="1">
      <c r="B1040" s="181" t="s">
        <v>541</v>
      </c>
      <c r="C1040" s="189">
        <v>1000</v>
      </c>
      <c r="D1040" s="189">
        <v>1004</v>
      </c>
      <c r="E1040" s="13" t="s">
        <v>730</v>
      </c>
      <c r="F1040" s="137" t="s">
        <v>516</v>
      </c>
      <c r="G1040" s="137"/>
      <c r="H1040" s="138">
        <f>H1041</f>
        <v>0</v>
      </c>
      <c r="I1040" s="177">
        <v>0</v>
      </c>
      <c r="J1040" s="177">
        <v>0</v>
      </c>
    </row>
    <row r="1041" spans="2:10" ht="14.25" customHeight="1" hidden="1">
      <c r="B1041" s="321" t="s">
        <v>517</v>
      </c>
      <c r="C1041" s="189">
        <v>1000</v>
      </c>
      <c r="D1041" s="189">
        <v>1004</v>
      </c>
      <c r="E1041" s="13" t="s">
        <v>730</v>
      </c>
      <c r="F1041" s="137" t="s">
        <v>518</v>
      </c>
      <c r="G1041" s="137"/>
      <c r="H1041" s="138">
        <f>H1042</f>
        <v>0</v>
      </c>
      <c r="I1041" s="177">
        <v>0</v>
      </c>
      <c r="J1041" s="177">
        <v>0</v>
      </c>
    </row>
    <row r="1042" spans="2:10" ht="14.25" customHeight="1" hidden="1">
      <c r="B1042" s="181" t="s">
        <v>392</v>
      </c>
      <c r="C1042" s="189">
        <v>1000</v>
      </c>
      <c r="D1042" s="189">
        <v>1004</v>
      </c>
      <c r="E1042" s="13" t="s">
        <v>730</v>
      </c>
      <c r="F1042" s="137" t="s">
        <v>518</v>
      </c>
      <c r="G1042" s="137" t="s">
        <v>453</v>
      </c>
      <c r="H1042" s="138">
        <f>'Прил. 7'!I85</f>
        <v>0</v>
      </c>
      <c r="I1042" s="138">
        <f>'Прил. 7'!J85</f>
        <v>0</v>
      </c>
      <c r="J1042" s="138">
        <f>'Прил. 7'!K85</f>
        <v>0</v>
      </c>
    </row>
    <row r="1043" spans="2:10" ht="12.75" customHeight="1">
      <c r="B1043" s="179" t="s">
        <v>368</v>
      </c>
      <c r="C1043" s="180" t="s">
        <v>361</v>
      </c>
      <c r="D1043" s="180" t="s">
        <v>369</v>
      </c>
      <c r="E1043" s="137"/>
      <c r="F1043" s="137"/>
      <c r="G1043" s="137"/>
      <c r="H1043" s="177">
        <f>H1044+H1056+H1064+H1068</f>
        <v>3199.1</v>
      </c>
      <c r="I1043" s="177">
        <f>I1044</f>
        <v>1375.6</v>
      </c>
      <c r="J1043" s="177">
        <f>J1044</f>
        <v>1375.6</v>
      </c>
    </row>
    <row r="1044" spans="2:10" ht="12.75" customHeight="1">
      <c r="B1044" s="181" t="s">
        <v>395</v>
      </c>
      <c r="C1044" s="137" t="s">
        <v>361</v>
      </c>
      <c r="D1044" s="137" t="s">
        <v>369</v>
      </c>
      <c r="E1044" s="189" t="s">
        <v>396</v>
      </c>
      <c r="F1044" s="137"/>
      <c r="G1044" s="137"/>
      <c r="H1044" s="177">
        <f>H1045+H1049</f>
        <v>1440.6999999999998</v>
      </c>
      <c r="I1044" s="177">
        <f>I1049</f>
        <v>1375.6</v>
      </c>
      <c r="J1044" s="177">
        <f>J1049</f>
        <v>1375.6</v>
      </c>
    </row>
    <row r="1045" spans="2:10" ht="34.5" customHeight="1">
      <c r="B1045" s="322" t="s">
        <v>731</v>
      </c>
      <c r="C1045" s="323" t="s">
        <v>361</v>
      </c>
      <c r="D1045" s="323" t="s">
        <v>369</v>
      </c>
      <c r="E1045" s="202">
        <v>8600009505</v>
      </c>
      <c r="F1045" s="199"/>
      <c r="G1045" s="199"/>
      <c r="H1045" s="177">
        <f>H1046</f>
        <v>65.1</v>
      </c>
      <c r="I1045" s="177"/>
      <c r="J1045" s="177"/>
    </row>
    <row r="1046" spans="2:10" ht="12.75" customHeight="1">
      <c r="B1046" s="324" t="s">
        <v>399</v>
      </c>
      <c r="C1046" s="323" t="s">
        <v>361</v>
      </c>
      <c r="D1046" s="323" t="s">
        <v>369</v>
      </c>
      <c r="E1046" s="202">
        <v>8600009505</v>
      </c>
      <c r="F1046" s="199"/>
      <c r="G1046" s="199"/>
      <c r="H1046" s="325">
        <f>H1047</f>
        <v>65.1</v>
      </c>
      <c r="I1046" s="177"/>
      <c r="J1046" s="177"/>
    </row>
    <row r="1047" spans="2:10" ht="12.75" customHeight="1">
      <c r="B1047" s="326" t="s">
        <v>401</v>
      </c>
      <c r="C1047" s="323" t="s">
        <v>361</v>
      </c>
      <c r="D1047" s="323" t="s">
        <v>369</v>
      </c>
      <c r="E1047" s="202">
        <v>8600009505</v>
      </c>
      <c r="F1047" s="323" t="s">
        <v>400</v>
      </c>
      <c r="G1047" s="199"/>
      <c r="H1047" s="177">
        <f>H1048</f>
        <v>65.1</v>
      </c>
      <c r="I1047" s="177"/>
      <c r="J1047" s="177"/>
    </row>
    <row r="1048" spans="2:10" ht="12.75" customHeight="1">
      <c r="B1048" s="326" t="s">
        <v>391</v>
      </c>
      <c r="C1048" s="323" t="s">
        <v>361</v>
      </c>
      <c r="D1048" s="323" t="s">
        <v>369</v>
      </c>
      <c r="E1048" s="202">
        <v>8600009505</v>
      </c>
      <c r="F1048" s="323" t="s">
        <v>402</v>
      </c>
      <c r="G1048" s="323" t="s">
        <v>415</v>
      </c>
      <c r="H1048" s="177">
        <v>65.1</v>
      </c>
      <c r="I1048" s="177"/>
      <c r="J1048" s="177"/>
    </row>
    <row r="1049" spans="2:10" ht="15.75" customHeight="1">
      <c r="B1049" s="183" t="s">
        <v>731</v>
      </c>
      <c r="C1049" s="137" t="s">
        <v>361</v>
      </c>
      <c r="D1049" s="137" t="s">
        <v>369</v>
      </c>
      <c r="E1049" s="184" t="s">
        <v>732</v>
      </c>
      <c r="F1049" s="137"/>
      <c r="G1049" s="137"/>
      <c r="H1049" s="177">
        <f>H1050+H1053</f>
        <v>1375.6</v>
      </c>
      <c r="I1049" s="177">
        <f>I1050+I1053</f>
        <v>1375.6</v>
      </c>
      <c r="J1049" s="177">
        <f>J1050+J1053</f>
        <v>1375.6</v>
      </c>
    </row>
    <row r="1050" spans="2:10" ht="41.25" customHeight="1">
      <c r="B1050" s="181" t="s">
        <v>399</v>
      </c>
      <c r="C1050" s="137" t="s">
        <v>361</v>
      </c>
      <c r="D1050" s="137" t="s">
        <v>369</v>
      </c>
      <c r="E1050" s="184" t="s">
        <v>732</v>
      </c>
      <c r="F1050" s="137" t="s">
        <v>400</v>
      </c>
      <c r="G1050" s="137"/>
      <c r="H1050" s="177">
        <f>H1051</f>
        <v>1287</v>
      </c>
      <c r="I1050" s="177">
        <f>I1051</f>
        <v>1348.8</v>
      </c>
      <c r="J1050" s="177">
        <f>J1051</f>
        <v>1348.8</v>
      </c>
    </row>
    <row r="1051" spans="2:10" ht="12.75" customHeight="1">
      <c r="B1051" s="181" t="s">
        <v>401</v>
      </c>
      <c r="C1051" s="137" t="s">
        <v>361</v>
      </c>
      <c r="D1051" s="137" t="s">
        <v>369</v>
      </c>
      <c r="E1051" s="184" t="s">
        <v>732</v>
      </c>
      <c r="F1051" s="137" t="s">
        <v>402</v>
      </c>
      <c r="G1051" s="137"/>
      <c r="H1051" s="177">
        <f>H1052</f>
        <v>1287</v>
      </c>
      <c r="I1051" s="177">
        <f>I1052</f>
        <v>1348.8</v>
      </c>
      <c r="J1051" s="177">
        <f>J1052</f>
        <v>1348.8</v>
      </c>
    </row>
    <row r="1052" spans="2:10" ht="14.25" customHeight="1">
      <c r="B1052" s="181" t="s">
        <v>392</v>
      </c>
      <c r="C1052" s="137" t="s">
        <v>361</v>
      </c>
      <c r="D1052" s="137" t="s">
        <v>369</v>
      </c>
      <c r="E1052" s="184" t="s">
        <v>732</v>
      </c>
      <c r="F1052" s="137" t="s">
        <v>402</v>
      </c>
      <c r="G1052" s="137">
        <v>3</v>
      </c>
      <c r="H1052" s="177">
        <f>'Прил. 7'!I456</f>
        <v>1287</v>
      </c>
      <c r="I1052" s="177">
        <f>'Прил. 7'!J456</f>
        <v>1348.8</v>
      </c>
      <c r="J1052" s="177">
        <f>'Прил. 7'!K456</f>
        <v>1348.8</v>
      </c>
    </row>
    <row r="1053" spans="2:10" ht="12.75" customHeight="1">
      <c r="B1053" s="181" t="s">
        <v>407</v>
      </c>
      <c r="C1053" s="137" t="s">
        <v>361</v>
      </c>
      <c r="D1053" s="137" t="s">
        <v>369</v>
      </c>
      <c r="E1053" s="184" t="s">
        <v>732</v>
      </c>
      <c r="F1053" s="137" t="s">
        <v>408</v>
      </c>
      <c r="G1053" s="137"/>
      <c r="H1053" s="177">
        <f>H1054</f>
        <v>88.6</v>
      </c>
      <c r="I1053" s="177">
        <f>I1054</f>
        <v>26.8</v>
      </c>
      <c r="J1053" s="177">
        <f>J1054</f>
        <v>26.8</v>
      </c>
    </row>
    <row r="1054" spans="2:10" ht="12.75" customHeight="1">
      <c r="B1054" s="181" t="s">
        <v>409</v>
      </c>
      <c r="C1054" s="137" t="s">
        <v>361</v>
      </c>
      <c r="D1054" s="137" t="s">
        <v>369</v>
      </c>
      <c r="E1054" s="184" t="s">
        <v>732</v>
      </c>
      <c r="F1054" s="137" t="s">
        <v>410</v>
      </c>
      <c r="G1054" s="137"/>
      <c r="H1054" s="177">
        <f>H1055</f>
        <v>88.6</v>
      </c>
      <c r="I1054" s="177">
        <f>I1055</f>
        <v>26.8</v>
      </c>
      <c r="J1054" s="177">
        <f>J1055</f>
        <v>26.8</v>
      </c>
    </row>
    <row r="1055" spans="2:10" ht="12.75" customHeight="1">
      <c r="B1055" s="181" t="s">
        <v>392</v>
      </c>
      <c r="C1055" s="137" t="s">
        <v>361</v>
      </c>
      <c r="D1055" s="137" t="s">
        <v>369</v>
      </c>
      <c r="E1055" s="184" t="s">
        <v>732</v>
      </c>
      <c r="F1055" s="137" t="s">
        <v>410</v>
      </c>
      <c r="G1055" s="137">
        <v>3</v>
      </c>
      <c r="H1055" s="177">
        <f>'Прил. 7'!I459</f>
        <v>88.6</v>
      </c>
      <c r="I1055" s="177">
        <f>'Прил. 7'!J459</f>
        <v>26.8</v>
      </c>
      <c r="J1055" s="177">
        <f>'Прил. 7'!K459</f>
        <v>26.8</v>
      </c>
    </row>
    <row r="1056" spans="2:10" ht="41.25" customHeight="1" hidden="1">
      <c r="B1056" s="185" t="s">
        <v>403</v>
      </c>
      <c r="C1056" s="137" t="s">
        <v>361</v>
      </c>
      <c r="D1056" s="137" t="s">
        <v>369</v>
      </c>
      <c r="E1056" s="189" t="s">
        <v>404</v>
      </c>
      <c r="F1056" s="137"/>
      <c r="G1056" s="137"/>
      <c r="H1056" s="138">
        <f>H1057</f>
        <v>0</v>
      </c>
      <c r="I1056" s="138">
        <f>I1057</f>
        <v>0</v>
      </c>
      <c r="J1056" s="138">
        <f>J1057</f>
        <v>0</v>
      </c>
    </row>
    <row r="1057" spans="2:10" ht="41.25" customHeight="1" hidden="1">
      <c r="B1057" s="187" t="s">
        <v>399</v>
      </c>
      <c r="C1057" s="137" t="s">
        <v>361</v>
      </c>
      <c r="D1057" s="137" t="s">
        <v>369</v>
      </c>
      <c r="E1057" s="189" t="s">
        <v>404</v>
      </c>
      <c r="F1057" s="137" t="s">
        <v>400</v>
      </c>
      <c r="G1057" s="137"/>
      <c r="H1057" s="138">
        <f>H1058</f>
        <v>0</v>
      </c>
      <c r="I1057" s="138">
        <f>I1058</f>
        <v>0</v>
      </c>
      <c r="J1057" s="138">
        <f>J1058</f>
        <v>0</v>
      </c>
    </row>
    <row r="1058" spans="2:10" ht="12.75" customHeight="1" hidden="1">
      <c r="B1058" s="188" t="s">
        <v>401</v>
      </c>
      <c r="C1058" s="137" t="s">
        <v>361</v>
      </c>
      <c r="D1058" s="137" t="s">
        <v>369</v>
      </c>
      <c r="E1058" s="189" t="s">
        <v>404</v>
      </c>
      <c r="F1058" s="137" t="s">
        <v>402</v>
      </c>
      <c r="G1058" s="137"/>
      <c r="H1058" s="138">
        <f>H1059</f>
        <v>0</v>
      </c>
      <c r="I1058" s="138">
        <f>I1059</f>
        <v>0</v>
      </c>
      <c r="J1058" s="138">
        <f>J1059</f>
        <v>0</v>
      </c>
    </row>
    <row r="1059" spans="2:10" ht="12.75" customHeight="1" hidden="1">
      <c r="B1059" s="188" t="s">
        <v>392</v>
      </c>
      <c r="C1059" s="137" t="s">
        <v>361</v>
      </c>
      <c r="D1059" s="137" t="s">
        <v>369</v>
      </c>
      <c r="E1059" s="189" t="s">
        <v>404</v>
      </c>
      <c r="F1059" s="137" t="s">
        <v>402</v>
      </c>
      <c r="G1059" s="137">
        <v>3</v>
      </c>
      <c r="H1059" s="138">
        <f>'Прил. 7'!I463</f>
        <v>0</v>
      </c>
      <c r="I1059" s="138">
        <f>'Прил. 7'!J463</f>
        <v>0</v>
      </c>
      <c r="J1059" s="138">
        <f>'Прил. 7'!K463</f>
        <v>0</v>
      </c>
    </row>
    <row r="1060" spans="2:10" ht="25.5" customHeight="1" hidden="1">
      <c r="B1060" s="327"/>
      <c r="C1060" s="137"/>
      <c r="D1060" s="137"/>
      <c r="E1060" s="236"/>
      <c r="F1060" s="137"/>
      <c r="G1060" s="137"/>
      <c r="H1060" s="177">
        <f>H1061</f>
        <v>0</v>
      </c>
      <c r="I1060" s="177"/>
      <c r="J1060" s="177"/>
    </row>
    <row r="1061" spans="2:10" ht="25.5" customHeight="1" hidden="1">
      <c r="B1061" s="188"/>
      <c r="C1061" s="137"/>
      <c r="D1061" s="137"/>
      <c r="E1061" s="236"/>
      <c r="F1061" s="137"/>
      <c r="G1061" s="137"/>
      <c r="H1061" s="177">
        <f>H1062</f>
        <v>0</v>
      </c>
      <c r="I1061" s="177"/>
      <c r="J1061" s="177"/>
    </row>
    <row r="1062" spans="2:10" ht="12.75" customHeight="1" hidden="1">
      <c r="B1062" s="188"/>
      <c r="C1062" s="137"/>
      <c r="D1062" s="137"/>
      <c r="E1062" s="236"/>
      <c r="F1062" s="137"/>
      <c r="G1062" s="137"/>
      <c r="H1062" s="177">
        <f>H1063</f>
        <v>0</v>
      </c>
      <c r="I1062" s="177"/>
      <c r="J1062" s="177"/>
    </row>
    <row r="1063" spans="2:10" ht="12.75" customHeight="1" hidden="1">
      <c r="B1063" s="188"/>
      <c r="C1063" s="137"/>
      <c r="D1063" s="137"/>
      <c r="E1063" s="236"/>
      <c r="F1063" s="137"/>
      <c r="G1063" s="137" t="s">
        <v>415</v>
      </c>
      <c r="H1063" s="177">
        <v>0</v>
      </c>
      <c r="I1063" s="177"/>
      <c r="J1063" s="177"/>
    </row>
    <row r="1064" spans="2:10" ht="85.5" hidden="1">
      <c r="B1064" s="328" t="s">
        <v>475</v>
      </c>
      <c r="C1064" s="210" t="s">
        <v>361</v>
      </c>
      <c r="D1064" s="210" t="s">
        <v>369</v>
      </c>
      <c r="E1064" s="229" t="s">
        <v>396</v>
      </c>
      <c r="F1064" s="210"/>
      <c r="G1064" s="210"/>
      <c r="H1064" s="177">
        <f>H1065</f>
        <v>1716</v>
      </c>
      <c r="I1064" s="177"/>
      <c r="J1064" s="177"/>
    </row>
    <row r="1065" spans="2:10" ht="12.75" customHeight="1" hidden="1">
      <c r="B1065" s="329" t="s">
        <v>407</v>
      </c>
      <c r="C1065" s="210" t="s">
        <v>361</v>
      </c>
      <c r="D1065" s="210" t="s">
        <v>369</v>
      </c>
      <c r="E1065" s="229" t="s">
        <v>476</v>
      </c>
      <c r="F1065" s="210" t="s">
        <v>408</v>
      </c>
      <c r="G1065" s="210"/>
      <c r="H1065" s="177">
        <f>H1066</f>
        <v>1716</v>
      </c>
      <c r="I1065" s="177"/>
      <c r="J1065" s="177"/>
    </row>
    <row r="1066" spans="2:10" ht="12.75" customHeight="1" hidden="1">
      <c r="B1066" s="329" t="s">
        <v>409</v>
      </c>
      <c r="C1066" s="210" t="s">
        <v>361</v>
      </c>
      <c r="D1066" s="210" t="s">
        <v>369</v>
      </c>
      <c r="E1066" s="229" t="s">
        <v>476</v>
      </c>
      <c r="F1066" s="210" t="s">
        <v>410</v>
      </c>
      <c r="G1066" s="210"/>
      <c r="H1066" s="177">
        <f>H1067</f>
        <v>1716</v>
      </c>
      <c r="I1066" s="177"/>
      <c r="J1066" s="177"/>
    </row>
    <row r="1067" spans="2:10" ht="12.75" customHeight="1" hidden="1">
      <c r="B1067" s="330" t="s">
        <v>393</v>
      </c>
      <c r="C1067" s="210" t="s">
        <v>361</v>
      </c>
      <c r="D1067" s="210" t="s">
        <v>369</v>
      </c>
      <c r="E1067" s="229" t="s">
        <v>476</v>
      </c>
      <c r="F1067" s="210" t="s">
        <v>410</v>
      </c>
      <c r="G1067" s="210" t="s">
        <v>425</v>
      </c>
      <c r="H1067" s="177">
        <f>'Прил. 7'!I467</f>
        <v>1716</v>
      </c>
      <c r="I1067" s="177"/>
      <c r="J1067" s="177"/>
    </row>
    <row r="1068" spans="2:10" ht="99.75" hidden="1">
      <c r="B1068" s="328" t="s">
        <v>733</v>
      </c>
      <c r="C1068" s="210" t="s">
        <v>361</v>
      </c>
      <c r="D1068" s="210" t="s">
        <v>369</v>
      </c>
      <c r="E1068" s="229" t="s">
        <v>396</v>
      </c>
      <c r="F1068" s="210"/>
      <c r="G1068" s="210"/>
      <c r="H1068" s="177">
        <f>H1069+H1072</f>
        <v>42.4</v>
      </c>
      <c r="I1068" s="177"/>
      <c r="J1068" s="177"/>
    </row>
    <row r="1069" spans="2:10" ht="12.75" customHeight="1" hidden="1">
      <c r="B1069" s="329" t="s">
        <v>407</v>
      </c>
      <c r="C1069" s="210" t="s">
        <v>361</v>
      </c>
      <c r="D1069" s="210" t="s">
        <v>369</v>
      </c>
      <c r="E1069" s="229" t="s">
        <v>734</v>
      </c>
      <c r="F1069" s="210" t="s">
        <v>408</v>
      </c>
      <c r="G1069" s="210"/>
      <c r="H1069" s="177">
        <f>H1070</f>
        <v>42.4</v>
      </c>
      <c r="I1069" s="177"/>
      <c r="J1069" s="177"/>
    </row>
    <row r="1070" spans="2:10" ht="12.75" customHeight="1" hidden="1">
      <c r="B1070" s="329" t="s">
        <v>409</v>
      </c>
      <c r="C1070" s="210" t="s">
        <v>361</v>
      </c>
      <c r="D1070" s="210" t="s">
        <v>369</v>
      </c>
      <c r="E1070" s="229" t="s">
        <v>734</v>
      </c>
      <c r="F1070" s="210" t="s">
        <v>410</v>
      </c>
      <c r="G1070" s="210"/>
      <c r="H1070" s="177">
        <f>H1071</f>
        <v>42.4</v>
      </c>
      <c r="I1070" s="177"/>
      <c r="J1070" s="177"/>
    </row>
    <row r="1071" spans="2:10" ht="12.75" customHeight="1" hidden="1">
      <c r="B1071" s="331" t="s">
        <v>392</v>
      </c>
      <c r="C1071" s="210" t="s">
        <v>361</v>
      </c>
      <c r="D1071" s="210" t="s">
        <v>369</v>
      </c>
      <c r="E1071" s="229" t="s">
        <v>734</v>
      </c>
      <c r="F1071" s="210" t="s">
        <v>410</v>
      </c>
      <c r="G1071" s="210" t="s">
        <v>453</v>
      </c>
      <c r="H1071" s="177">
        <f>'Прил. 7'!I471</f>
        <v>42.4</v>
      </c>
      <c r="I1071" s="177"/>
      <c r="J1071" s="177"/>
    </row>
    <row r="1072" spans="2:10" ht="12.75" customHeight="1" hidden="1">
      <c r="B1072" s="332" t="s">
        <v>411</v>
      </c>
      <c r="C1072" s="210" t="s">
        <v>361</v>
      </c>
      <c r="D1072" s="210" t="s">
        <v>369</v>
      </c>
      <c r="E1072" s="229" t="s">
        <v>734</v>
      </c>
      <c r="F1072" s="210" t="s">
        <v>412</v>
      </c>
      <c r="G1072" s="210"/>
      <c r="H1072" s="177">
        <f>H1073</f>
        <v>0</v>
      </c>
      <c r="I1072" s="177"/>
      <c r="J1072" s="177"/>
    </row>
    <row r="1073" spans="2:10" ht="12.75" customHeight="1" hidden="1">
      <c r="B1073" s="332" t="s">
        <v>413</v>
      </c>
      <c r="C1073" s="210" t="s">
        <v>361</v>
      </c>
      <c r="D1073" s="210" t="s">
        <v>369</v>
      </c>
      <c r="E1073" s="229" t="s">
        <v>734</v>
      </c>
      <c r="F1073" s="210" t="s">
        <v>414</v>
      </c>
      <c r="G1073" s="210"/>
      <c r="H1073" s="177">
        <f>H1074</f>
        <v>0</v>
      </c>
      <c r="I1073" s="177"/>
      <c r="J1073" s="177"/>
    </row>
    <row r="1074" spans="2:10" ht="12.75" customHeight="1" hidden="1">
      <c r="B1074" s="331" t="s">
        <v>392</v>
      </c>
      <c r="C1074" s="210" t="s">
        <v>361</v>
      </c>
      <c r="D1074" s="210" t="s">
        <v>369</v>
      </c>
      <c r="E1074" s="229" t="s">
        <v>734</v>
      </c>
      <c r="F1074" s="210" t="s">
        <v>414</v>
      </c>
      <c r="G1074" s="210" t="s">
        <v>453</v>
      </c>
      <c r="H1074" s="177">
        <f>'Прил. 7'!I474</f>
        <v>0</v>
      </c>
      <c r="I1074" s="177"/>
      <c r="J1074" s="177"/>
    </row>
    <row r="1075" spans="2:10" ht="12.75" customHeight="1">
      <c r="B1075" s="178" t="s">
        <v>370</v>
      </c>
      <c r="C1075" s="135" t="s">
        <v>371</v>
      </c>
      <c r="D1075" s="135"/>
      <c r="E1075" s="135"/>
      <c r="F1075" s="135"/>
      <c r="G1075" s="135"/>
      <c r="H1075" s="176">
        <f>H1078</f>
        <v>685.2</v>
      </c>
      <c r="I1075" s="176">
        <f>I1078</f>
        <v>300</v>
      </c>
      <c r="J1075" s="176">
        <f>J1078+J1095</f>
        <v>12783</v>
      </c>
    </row>
    <row r="1076" spans="2:10" ht="12.75" customHeight="1">
      <c r="B1076" s="178" t="s">
        <v>391</v>
      </c>
      <c r="C1076" s="135"/>
      <c r="D1076" s="135"/>
      <c r="E1076" s="135"/>
      <c r="F1076" s="135"/>
      <c r="G1076" s="135" t="s">
        <v>415</v>
      </c>
      <c r="H1076" s="176">
        <f>H1088+H1094+H1091</f>
        <v>685.2</v>
      </c>
      <c r="I1076" s="176">
        <f>I1088+I1094+I1091</f>
        <v>300</v>
      </c>
      <c r="J1076" s="176">
        <f>J1088+J1094+J1091</f>
        <v>300</v>
      </c>
    </row>
    <row r="1077" spans="2:10" ht="12.75" customHeight="1">
      <c r="B1077" s="178" t="s">
        <v>392</v>
      </c>
      <c r="C1077" s="135"/>
      <c r="D1077" s="135"/>
      <c r="E1077" s="135"/>
      <c r="F1077" s="135"/>
      <c r="G1077" s="135" t="s">
        <v>453</v>
      </c>
      <c r="H1077" s="176"/>
      <c r="I1077" s="177"/>
      <c r="J1077" s="176">
        <f>J1098</f>
        <v>12483</v>
      </c>
    </row>
    <row r="1078" spans="2:10" ht="12.75" customHeight="1">
      <c r="B1078" s="234" t="s">
        <v>372</v>
      </c>
      <c r="C1078" s="180" t="s">
        <v>371</v>
      </c>
      <c r="D1078" s="180" t="s">
        <v>373</v>
      </c>
      <c r="E1078" s="135"/>
      <c r="F1078" s="135"/>
      <c r="G1078" s="135"/>
      <c r="H1078" s="176">
        <f>H1079</f>
        <v>685.2</v>
      </c>
      <c r="I1078" s="176">
        <f>I1079</f>
        <v>300</v>
      </c>
      <c r="J1078" s="176">
        <f>J1079</f>
        <v>300</v>
      </c>
    </row>
    <row r="1079" spans="2:10" ht="27.75" customHeight="1">
      <c r="B1079" s="213" t="s">
        <v>735</v>
      </c>
      <c r="C1079" s="137" t="s">
        <v>371</v>
      </c>
      <c r="D1079" s="137" t="s">
        <v>373</v>
      </c>
      <c r="E1079" s="184" t="s">
        <v>736</v>
      </c>
      <c r="F1079" s="137"/>
      <c r="G1079" s="137"/>
      <c r="H1079" s="177">
        <f>H1082</f>
        <v>685.2</v>
      </c>
      <c r="I1079" s="177">
        <f>I1082</f>
        <v>300</v>
      </c>
      <c r="J1079" s="177">
        <f>J1082</f>
        <v>300</v>
      </c>
    </row>
    <row r="1080" spans="2:10" ht="12.75" customHeight="1" hidden="1">
      <c r="B1080" s="188"/>
      <c r="C1080" s="137" t="s">
        <v>371</v>
      </c>
      <c r="D1080" s="137" t="s">
        <v>373</v>
      </c>
      <c r="E1080" s="184" t="s">
        <v>737</v>
      </c>
      <c r="F1080" s="137"/>
      <c r="G1080" s="137"/>
      <c r="H1080" s="177" t="e">
        <f>H1081+H1096+#REF!+#REF!</f>
        <v>#REF!</v>
      </c>
      <c r="I1080" s="177"/>
      <c r="J1080" s="177"/>
    </row>
    <row r="1081" spans="2:10" ht="12.75" customHeight="1" hidden="1">
      <c r="B1081" s="188"/>
      <c r="C1081" s="137" t="s">
        <v>371</v>
      </c>
      <c r="D1081" s="137" t="s">
        <v>373</v>
      </c>
      <c r="E1081" s="184" t="s">
        <v>738</v>
      </c>
      <c r="F1081" s="137"/>
      <c r="G1081" s="137"/>
      <c r="H1081" s="177">
        <f>H1082</f>
        <v>685.2</v>
      </c>
      <c r="I1081" s="177"/>
      <c r="J1081" s="177"/>
    </row>
    <row r="1082" spans="2:10" ht="12.75" customHeight="1">
      <c r="B1082" s="188" t="s">
        <v>419</v>
      </c>
      <c r="C1082" s="137" t="s">
        <v>371</v>
      </c>
      <c r="D1082" s="137" t="s">
        <v>373</v>
      </c>
      <c r="E1082" s="184" t="s">
        <v>739</v>
      </c>
      <c r="F1082" s="137"/>
      <c r="G1082" s="137"/>
      <c r="H1082" s="177">
        <f>H1086+H1092+H1089</f>
        <v>685.2</v>
      </c>
      <c r="I1082" s="177">
        <f>I1086+I1092</f>
        <v>300</v>
      </c>
      <c r="J1082" s="177">
        <f>J1086+J1092</f>
        <v>300</v>
      </c>
    </row>
    <row r="1083" spans="2:10" ht="25.5" customHeight="1" hidden="1">
      <c r="B1083" s="188"/>
      <c r="C1083" s="137"/>
      <c r="D1083" s="137"/>
      <c r="E1083" s="184"/>
      <c r="F1083" s="137"/>
      <c r="G1083" s="137"/>
      <c r="H1083" s="177">
        <f>H1084</f>
        <v>0</v>
      </c>
      <c r="I1083" s="177"/>
      <c r="J1083" s="177"/>
    </row>
    <row r="1084" spans="2:10" ht="12.75" customHeight="1" hidden="1">
      <c r="B1084" s="188"/>
      <c r="C1084" s="137"/>
      <c r="D1084" s="137"/>
      <c r="E1084" s="184"/>
      <c r="F1084" s="137"/>
      <c r="G1084" s="137"/>
      <c r="H1084" s="177">
        <f>H1085</f>
        <v>0</v>
      </c>
      <c r="I1084" s="177"/>
      <c r="J1084" s="177"/>
    </row>
    <row r="1085" spans="2:10" ht="14.25" customHeight="1" hidden="1">
      <c r="B1085" s="188"/>
      <c r="C1085" s="137"/>
      <c r="D1085" s="137"/>
      <c r="E1085" s="184"/>
      <c r="F1085" s="137"/>
      <c r="G1085" s="137"/>
      <c r="H1085" s="177"/>
      <c r="I1085" s="177"/>
      <c r="J1085" s="177"/>
    </row>
    <row r="1086" spans="2:10" ht="12.75" customHeight="1">
      <c r="B1086" s="191" t="s">
        <v>407</v>
      </c>
      <c r="C1086" s="137" t="s">
        <v>371</v>
      </c>
      <c r="D1086" s="137" t="s">
        <v>373</v>
      </c>
      <c r="E1086" s="184" t="s">
        <v>739</v>
      </c>
      <c r="F1086" s="137" t="s">
        <v>408</v>
      </c>
      <c r="G1086" s="137"/>
      <c r="H1086" s="177">
        <f>H1087</f>
        <v>376.5</v>
      </c>
      <c r="I1086" s="177">
        <f>I1087</f>
        <v>300</v>
      </c>
      <c r="J1086" s="177">
        <f>J1087</f>
        <v>300</v>
      </c>
    </row>
    <row r="1087" spans="2:10" ht="12.75" customHeight="1">
      <c r="B1087" s="191" t="s">
        <v>409</v>
      </c>
      <c r="C1087" s="137" t="s">
        <v>371</v>
      </c>
      <c r="D1087" s="137" t="s">
        <v>373</v>
      </c>
      <c r="E1087" s="184" t="s">
        <v>739</v>
      </c>
      <c r="F1087" s="137" t="s">
        <v>410</v>
      </c>
      <c r="G1087" s="137"/>
      <c r="H1087" s="177">
        <f>H1088</f>
        <v>376.5</v>
      </c>
      <c r="I1087" s="177">
        <f>I1088</f>
        <v>300</v>
      </c>
      <c r="J1087" s="177">
        <f>J1088</f>
        <v>300</v>
      </c>
    </row>
    <row r="1088" spans="2:10" ht="12.75" customHeight="1">
      <c r="B1088" s="192" t="s">
        <v>391</v>
      </c>
      <c r="C1088" s="137" t="s">
        <v>371</v>
      </c>
      <c r="D1088" s="137" t="s">
        <v>373</v>
      </c>
      <c r="E1088" s="184" t="s">
        <v>739</v>
      </c>
      <c r="F1088" s="137" t="s">
        <v>410</v>
      </c>
      <c r="G1088" s="137" t="s">
        <v>415</v>
      </c>
      <c r="H1088" s="177">
        <f>'Прил. 7'!I1013</f>
        <v>376.5</v>
      </c>
      <c r="I1088" s="177">
        <f>'Прил. 7'!J1013</f>
        <v>300</v>
      </c>
      <c r="J1088" s="177">
        <f>'Прил. 7'!K1013</f>
        <v>300</v>
      </c>
    </row>
    <row r="1089" spans="2:10" ht="12.75" customHeight="1" hidden="1">
      <c r="B1089" s="188" t="s">
        <v>439</v>
      </c>
      <c r="C1089" s="137" t="s">
        <v>371</v>
      </c>
      <c r="D1089" s="137" t="s">
        <v>373</v>
      </c>
      <c r="E1089" s="184" t="s">
        <v>739</v>
      </c>
      <c r="F1089" s="137" t="s">
        <v>438</v>
      </c>
      <c r="G1089" s="137"/>
      <c r="H1089" s="177">
        <f>H1090</f>
        <v>308.7</v>
      </c>
      <c r="I1089" s="177">
        <f>I1090</f>
        <v>0</v>
      </c>
      <c r="J1089" s="177">
        <f>J1090</f>
        <v>0</v>
      </c>
    </row>
    <row r="1090" spans="2:10" ht="12.75" customHeight="1" hidden="1">
      <c r="B1090" s="196" t="s">
        <v>740</v>
      </c>
      <c r="C1090" s="137" t="s">
        <v>371</v>
      </c>
      <c r="D1090" s="137" t="s">
        <v>373</v>
      </c>
      <c r="E1090" s="184" t="s">
        <v>739</v>
      </c>
      <c r="F1090" s="137" t="s">
        <v>443</v>
      </c>
      <c r="G1090" s="137"/>
      <c r="H1090" s="177">
        <f>H1091</f>
        <v>308.7</v>
      </c>
      <c r="I1090" s="177">
        <f>I1091</f>
        <v>0</v>
      </c>
      <c r="J1090" s="177">
        <f>J1091</f>
        <v>0</v>
      </c>
    </row>
    <row r="1091" spans="2:10" ht="12.75" customHeight="1" hidden="1">
      <c r="B1091" s="196" t="s">
        <v>740</v>
      </c>
      <c r="C1091" s="137" t="s">
        <v>371</v>
      </c>
      <c r="D1091" s="137" t="s">
        <v>373</v>
      </c>
      <c r="E1091" s="184" t="s">
        <v>739</v>
      </c>
      <c r="F1091" s="137" t="s">
        <v>443</v>
      </c>
      <c r="G1091" s="137" t="s">
        <v>415</v>
      </c>
      <c r="H1091" s="177">
        <f>'Прил. 7'!I1016</f>
        <v>308.7</v>
      </c>
      <c r="I1091" s="177">
        <f>'Прил. 7'!J1016</f>
        <v>0</v>
      </c>
      <c r="J1091" s="177">
        <f>'Прил. 7'!K1016</f>
        <v>0</v>
      </c>
    </row>
    <row r="1092" spans="2:10" ht="14.25" customHeight="1">
      <c r="B1092" s="190" t="s">
        <v>411</v>
      </c>
      <c r="C1092" s="137" t="s">
        <v>371</v>
      </c>
      <c r="D1092" s="137" t="s">
        <v>373</v>
      </c>
      <c r="E1092" s="184" t="s">
        <v>739</v>
      </c>
      <c r="F1092" s="137" t="s">
        <v>412</v>
      </c>
      <c r="G1092" s="137"/>
      <c r="H1092" s="177">
        <f>H1093</f>
        <v>0</v>
      </c>
      <c r="I1092" s="177">
        <f>I1093</f>
        <v>0</v>
      </c>
      <c r="J1092" s="177">
        <f>J1093</f>
        <v>0</v>
      </c>
    </row>
    <row r="1093" spans="2:10" ht="14.25" customHeight="1">
      <c r="B1093" s="190" t="s">
        <v>413</v>
      </c>
      <c r="C1093" s="137" t="s">
        <v>371</v>
      </c>
      <c r="D1093" s="137" t="s">
        <v>373</v>
      </c>
      <c r="E1093" s="184" t="s">
        <v>739</v>
      </c>
      <c r="F1093" s="137" t="s">
        <v>414</v>
      </c>
      <c r="G1093" s="137"/>
      <c r="H1093" s="177">
        <f>H1094</f>
        <v>0</v>
      </c>
      <c r="I1093" s="177">
        <f>I1094</f>
        <v>0</v>
      </c>
      <c r="J1093" s="177">
        <f>J1094</f>
        <v>0</v>
      </c>
    </row>
    <row r="1094" spans="2:10" ht="14.25" customHeight="1">
      <c r="B1094" s="192" t="s">
        <v>391</v>
      </c>
      <c r="C1094" s="137" t="s">
        <v>371</v>
      </c>
      <c r="D1094" s="137" t="s">
        <v>373</v>
      </c>
      <c r="E1094" s="184" t="s">
        <v>739</v>
      </c>
      <c r="F1094" s="137" t="s">
        <v>414</v>
      </c>
      <c r="G1094" s="137" t="s">
        <v>415</v>
      </c>
      <c r="H1094" s="177">
        <f>'Прил. 7'!I1019</f>
        <v>0</v>
      </c>
      <c r="I1094" s="177">
        <f>'Прил. 7'!J1019</f>
        <v>0</v>
      </c>
      <c r="J1094" s="177">
        <f>'Прил. 7'!K1019</f>
        <v>0</v>
      </c>
    </row>
    <row r="1095" spans="2:10" ht="14.25" customHeight="1">
      <c r="B1095" s="207" t="s">
        <v>741</v>
      </c>
      <c r="C1095" s="199" t="s">
        <v>371</v>
      </c>
      <c r="D1095" s="199" t="s">
        <v>373</v>
      </c>
      <c r="E1095" s="204" t="s">
        <v>742</v>
      </c>
      <c r="F1095" s="199"/>
      <c r="G1095" s="199"/>
      <c r="H1095" s="200">
        <f>H1096</f>
        <v>0</v>
      </c>
      <c r="I1095" s="200">
        <f>I1096</f>
        <v>0</v>
      </c>
      <c r="J1095" s="200">
        <f>J1096</f>
        <v>12483</v>
      </c>
    </row>
    <row r="1096" spans="2:10" ht="12.75" customHeight="1">
      <c r="B1096" s="206" t="s">
        <v>407</v>
      </c>
      <c r="C1096" s="199" t="s">
        <v>371</v>
      </c>
      <c r="D1096" s="199" t="s">
        <v>373</v>
      </c>
      <c r="E1096" s="204" t="s">
        <v>742</v>
      </c>
      <c r="F1096" s="199" t="s">
        <v>408</v>
      </c>
      <c r="G1096" s="199"/>
      <c r="H1096" s="200">
        <f>H1097</f>
        <v>0</v>
      </c>
      <c r="I1096" s="200">
        <f>I1097</f>
        <v>0</v>
      </c>
      <c r="J1096" s="200">
        <f>J1097</f>
        <v>12483</v>
      </c>
    </row>
    <row r="1097" spans="2:10" ht="12.75" customHeight="1">
      <c r="B1097" s="206" t="s">
        <v>409</v>
      </c>
      <c r="C1097" s="199" t="s">
        <v>371</v>
      </c>
      <c r="D1097" s="199" t="s">
        <v>373</v>
      </c>
      <c r="E1097" s="204" t="s">
        <v>742</v>
      </c>
      <c r="F1097" s="199" t="s">
        <v>410</v>
      </c>
      <c r="G1097" s="199"/>
      <c r="H1097" s="200">
        <f>H1098</f>
        <v>0</v>
      </c>
      <c r="I1097" s="200">
        <f>I1098</f>
        <v>0</v>
      </c>
      <c r="J1097" s="200">
        <f>J1098</f>
        <v>12483</v>
      </c>
    </row>
    <row r="1098" spans="2:10" ht="12.75" customHeight="1">
      <c r="B1098" s="201" t="s">
        <v>392</v>
      </c>
      <c r="C1098" s="199" t="s">
        <v>371</v>
      </c>
      <c r="D1098" s="199" t="s">
        <v>373</v>
      </c>
      <c r="E1098" s="204" t="s">
        <v>742</v>
      </c>
      <c r="F1098" s="199" t="s">
        <v>410</v>
      </c>
      <c r="G1098" s="199" t="s">
        <v>453</v>
      </c>
      <c r="H1098" s="200"/>
      <c r="I1098" s="200"/>
      <c r="J1098" s="200">
        <f>'Прил. 7'!K1023</f>
        <v>12483</v>
      </c>
    </row>
    <row r="1099" spans="2:10" ht="15" customHeight="1">
      <c r="B1099" s="278" t="s">
        <v>374</v>
      </c>
      <c r="C1099" s="132">
        <v>1300</v>
      </c>
      <c r="D1099" s="130"/>
      <c r="E1099" s="194"/>
      <c r="F1099" s="194"/>
      <c r="G1099" s="194"/>
      <c r="H1099" s="176">
        <f>H1101</f>
        <v>380</v>
      </c>
      <c r="I1099" s="176">
        <f>I1101</f>
        <v>200</v>
      </c>
      <c r="J1099" s="176">
        <f>J1101</f>
        <v>0</v>
      </c>
    </row>
    <row r="1100" spans="2:10" ht="15" customHeight="1">
      <c r="B1100" s="178" t="s">
        <v>391</v>
      </c>
      <c r="C1100" s="130"/>
      <c r="D1100" s="130"/>
      <c r="E1100" s="135"/>
      <c r="F1100" s="135"/>
      <c r="G1100" s="135" t="s">
        <v>415</v>
      </c>
      <c r="H1100" s="176">
        <f>H1105</f>
        <v>380</v>
      </c>
      <c r="I1100" s="176">
        <f>I1105</f>
        <v>200</v>
      </c>
      <c r="J1100" s="176">
        <f>J1105</f>
        <v>0</v>
      </c>
    </row>
    <row r="1101" spans="2:10" ht="15" customHeight="1">
      <c r="B1101" s="191" t="s">
        <v>395</v>
      </c>
      <c r="C1101" s="130">
        <v>1300</v>
      </c>
      <c r="D1101" s="130">
        <v>1301</v>
      </c>
      <c r="E1101" s="137" t="s">
        <v>396</v>
      </c>
      <c r="F1101" s="194"/>
      <c r="G1101" s="194"/>
      <c r="H1101" s="177">
        <f>H1102</f>
        <v>380</v>
      </c>
      <c r="I1101" s="177">
        <f>I1102</f>
        <v>200</v>
      </c>
      <c r="J1101" s="177">
        <f>J1102</f>
        <v>0</v>
      </c>
    </row>
    <row r="1102" spans="2:10" ht="15" customHeight="1">
      <c r="B1102" s="192" t="s">
        <v>743</v>
      </c>
      <c r="C1102" s="130">
        <v>1300</v>
      </c>
      <c r="D1102" s="130">
        <v>1301</v>
      </c>
      <c r="E1102" s="130" t="s">
        <v>744</v>
      </c>
      <c r="F1102" s="194"/>
      <c r="G1102" s="194"/>
      <c r="H1102" s="177">
        <f>H1103</f>
        <v>380</v>
      </c>
      <c r="I1102" s="177">
        <f>I1103</f>
        <v>200</v>
      </c>
      <c r="J1102" s="177">
        <f>J1103</f>
        <v>0</v>
      </c>
    </row>
    <row r="1103" spans="2:10" ht="15" customHeight="1">
      <c r="B1103" s="192" t="s">
        <v>745</v>
      </c>
      <c r="C1103" s="130">
        <v>1300</v>
      </c>
      <c r="D1103" s="130">
        <v>1301</v>
      </c>
      <c r="E1103" s="130" t="s">
        <v>744</v>
      </c>
      <c r="F1103" s="130">
        <v>700</v>
      </c>
      <c r="G1103" s="194"/>
      <c r="H1103" s="177">
        <f>H1104</f>
        <v>380</v>
      </c>
      <c r="I1103" s="177">
        <f>I1104</f>
        <v>200</v>
      </c>
      <c r="J1103" s="177">
        <f>J1104</f>
        <v>0</v>
      </c>
    </row>
    <row r="1104" spans="2:10" ht="15" customHeight="1">
      <c r="B1104" s="192" t="s">
        <v>746</v>
      </c>
      <c r="C1104" s="130">
        <v>1300</v>
      </c>
      <c r="D1104" s="130">
        <v>1301</v>
      </c>
      <c r="E1104" s="130" t="s">
        <v>744</v>
      </c>
      <c r="F1104" s="130">
        <v>730</v>
      </c>
      <c r="G1104" s="194"/>
      <c r="H1104" s="177">
        <f>H1105</f>
        <v>380</v>
      </c>
      <c r="I1104" s="177">
        <f>I1105</f>
        <v>200</v>
      </c>
      <c r="J1104" s="177">
        <f>J1105</f>
        <v>0</v>
      </c>
    </row>
    <row r="1105" spans="2:10" ht="14.25" customHeight="1">
      <c r="B1105" s="192" t="s">
        <v>391</v>
      </c>
      <c r="C1105" s="130">
        <v>1300</v>
      </c>
      <c r="D1105" s="130">
        <v>1301</v>
      </c>
      <c r="E1105" s="130" t="s">
        <v>744</v>
      </c>
      <c r="F1105" s="130">
        <v>730</v>
      </c>
      <c r="G1105" s="130">
        <v>2</v>
      </c>
      <c r="H1105" s="177">
        <f>'Прил. 7'!I590</f>
        <v>380</v>
      </c>
      <c r="I1105" s="177">
        <f>'Прил. 7'!J590</f>
        <v>200</v>
      </c>
      <c r="J1105" s="177">
        <f>'Прил. 7'!K590</f>
        <v>0</v>
      </c>
    </row>
    <row r="1106" spans="2:10" ht="27.75" customHeight="1">
      <c r="B1106" s="257" t="s">
        <v>376</v>
      </c>
      <c r="C1106" s="135" t="s">
        <v>377</v>
      </c>
      <c r="D1106" s="135"/>
      <c r="E1106" s="135"/>
      <c r="F1106" s="135"/>
      <c r="G1106" s="135"/>
      <c r="H1106" s="176">
        <f>H1109+H1115+H1121</f>
        <v>7879.3</v>
      </c>
      <c r="I1106" s="176">
        <f>I1109+I1115+I1121</f>
        <v>3979.3</v>
      </c>
      <c r="J1106" s="176">
        <f>J1109+J1115+J1121</f>
        <v>3979.3</v>
      </c>
    </row>
    <row r="1107" spans="2:10" ht="12.75" customHeight="1">
      <c r="B1107" s="178" t="s">
        <v>391</v>
      </c>
      <c r="C1107" s="135"/>
      <c r="D1107" s="135"/>
      <c r="E1107" s="135"/>
      <c r="F1107" s="135"/>
      <c r="G1107" s="135" t="s">
        <v>415</v>
      </c>
      <c r="H1107" s="176">
        <f>H1120+H1126</f>
        <v>3900</v>
      </c>
      <c r="I1107" s="176">
        <f>I1120+I1126</f>
        <v>0</v>
      </c>
      <c r="J1107" s="176">
        <f>J1120+J1126</f>
        <v>0</v>
      </c>
    </row>
    <row r="1108" spans="2:10" ht="12.75" customHeight="1">
      <c r="B1108" s="178" t="s">
        <v>392</v>
      </c>
      <c r="C1108" s="135"/>
      <c r="D1108" s="135"/>
      <c r="E1108" s="135"/>
      <c r="F1108" s="135"/>
      <c r="G1108" s="135" t="s">
        <v>453</v>
      </c>
      <c r="H1108" s="176">
        <f>H1114</f>
        <v>3979.3</v>
      </c>
      <c r="I1108" s="176">
        <f>I1114</f>
        <v>3979.3</v>
      </c>
      <c r="J1108" s="176">
        <f>J1114</f>
        <v>3979.3</v>
      </c>
    </row>
    <row r="1109" spans="2:10" ht="27.75" customHeight="1">
      <c r="B1109" s="181" t="s">
        <v>378</v>
      </c>
      <c r="C1109" s="137" t="s">
        <v>377</v>
      </c>
      <c r="D1109" s="137" t="s">
        <v>379</v>
      </c>
      <c r="E1109" s="137"/>
      <c r="F1109" s="137"/>
      <c r="G1109" s="137"/>
      <c r="H1109" s="177">
        <f>H1110</f>
        <v>3979.3</v>
      </c>
      <c r="I1109" s="177">
        <f>I1110</f>
        <v>3979.3</v>
      </c>
      <c r="J1109" s="177">
        <f>J1110</f>
        <v>3979.3</v>
      </c>
    </row>
    <row r="1110" spans="2:10" ht="12.75" customHeight="1">
      <c r="B1110" s="191" t="s">
        <v>395</v>
      </c>
      <c r="C1110" s="137" t="s">
        <v>377</v>
      </c>
      <c r="D1110" s="137" t="s">
        <v>379</v>
      </c>
      <c r="E1110" s="137" t="s">
        <v>396</v>
      </c>
      <c r="F1110" s="137"/>
      <c r="G1110" s="137"/>
      <c r="H1110" s="177">
        <f>H1111</f>
        <v>3979.3</v>
      </c>
      <c r="I1110" s="177">
        <f>I1111</f>
        <v>3979.3</v>
      </c>
      <c r="J1110" s="177">
        <f>J1111</f>
        <v>3979.3</v>
      </c>
    </row>
    <row r="1111" spans="2:10" ht="27.75" customHeight="1">
      <c r="B1111" s="183" t="s">
        <v>747</v>
      </c>
      <c r="C1111" s="137" t="s">
        <v>377</v>
      </c>
      <c r="D1111" s="137" t="s">
        <v>379</v>
      </c>
      <c r="E1111" s="184" t="s">
        <v>748</v>
      </c>
      <c r="F1111" s="137"/>
      <c r="G1111" s="137"/>
      <c r="H1111" s="177">
        <f>H1112</f>
        <v>3979.3</v>
      </c>
      <c r="I1111" s="177">
        <f>I1112</f>
        <v>3979.3</v>
      </c>
      <c r="J1111" s="177">
        <f>J1112</f>
        <v>3979.3</v>
      </c>
    </row>
    <row r="1112" spans="2:10" ht="12.75" customHeight="1">
      <c r="B1112" s="181" t="s">
        <v>479</v>
      </c>
      <c r="C1112" s="137" t="s">
        <v>377</v>
      </c>
      <c r="D1112" s="137" t="s">
        <v>379</v>
      </c>
      <c r="E1112" s="184" t="s">
        <v>748</v>
      </c>
      <c r="F1112" s="137" t="s">
        <v>480</v>
      </c>
      <c r="G1112" s="137"/>
      <c r="H1112" s="177">
        <f>H1113</f>
        <v>3979.3</v>
      </c>
      <c r="I1112" s="177">
        <f>I1113</f>
        <v>3979.3</v>
      </c>
      <c r="J1112" s="177">
        <f>J1113</f>
        <v>3979.3</v>
      </c>
    </row>
    <row r="1113" spans="2:10" ht="12.75" customHeight="1">
      <c r="B1113" s="181" t="s">
        <v>749</v>
      </c>
      <c r="C1113" s="137" t="s">
        <v>377</v>
      </c>
      <c r="D1113" s="137" t="s">
        <v>379</v>
      </c>
      <c r="E1113" s="184" t="s">
        <v>748</v>
      </c>
      <c r="F1113" s="137" t="s">
        <v>750</v>
      </c>
      <c r="G1113" s="137"/>
      <c r="H1113" s="177">
        <f>H1114</f>
        <v>3979.3</v>
      </c>
      <c r="I1113" s="177">
        <f>I1114</f>
        <v>3979.3</v>
      </c>
      <c r="J1113" s="177">
        <f>J1114</f>
        <v>3979.3</v>
      </c>
    </row>
    <row r="1114" spans="2:10" ht="14.25" customHeight="1">
      <c r="B1114" s="181" t="s">
        <v>392</v>
      </c>
      <c r="C1114" s="137" t="s">
        <v>377</v>
      </c>
      <c r="D1114" s="137" t="s">
        <v>379</v>
      </c>
      <c r="E1114" s="184" t="s">
        <v>748</v>
      </c>
      <c r="F1114" s="137" t="s">
        <v>750</v>
      </c>
      <c r="G1114" s="137">
        <v>3</v>
      </c>
      <c r="H1114" s="177">
        <f>'Прил. 7'!I597</f>
        <v>3979.3</v>
      </c>
      <c r="I1114" s="177">
        <f>'Прил. 7'!J597</f>
        <v>3979.3</v>
      </c>
      <c r="J1114" s="177">
        <f>'Прил. 7'!K597</f>
        <v>3979.3</v>
      </c>
    </row>
    <row r="1115" spans="2:10" ht="12.75" customHeight="1">
      <c r="B1115" s="188" t="s">
        <v>380</v>
      </c>
      <c r="C1115" s="137" t="s">
        <v>377</v>
      </c>
      <c r="D1115" s="137" t="s">
        <v>381</v>
      </c>
      <c r="E1115" s="137"/>
      <c r="F1115" s="137"/>
      <c r="G1115" s="137"/>
      <c r="H1115" s="177">
        <f>H1116</f>
        <v>2500</v>
      </c>
      <c r="I1115" s="177">
        <f>I1116</f>
        <v>0</v>
      </c>
      <c r="J1115" s="177">
        <f>J1116</f>
        <v>0</v>
      </c>
    </row>
    <row r="1116" spans="2:10" ht="12.75" customHeight="1">
      <c r="B1116" s="191" t="s">
        <v>395</v>
      </c>
      <c r="C1116" s="137" t="s">
        <v>377</v>
      </c>
      <c r="D1116" s="137" t="s">
        <v>381</v>
      </c>
      <c r="E1116" s="137" t="s">
        <v>396</v>
      </c>
      <c r="F1116" s="137"/>
      <c r="G1116" s="137"/>
      <c r="H1116" s="177">
        <f>H1117</f>
        <v>2500</v>
      </c>
      <c r="I1116" s="177">
        <f>I1117</f>
        <v>0</v>
      </c>
      <c r="J1116" s="177">
        <f>J1117</f>
        <v>0</v>
      </c>
    </row>
    <row r="1117" spans="2:10" ht="27.75" customHeight="1">
      <c r="B1117" s="181" t="s">
        <v>751</v>
      </c>
      <c r="C1117" s="137" t="s">
        <v>377</v>
      </c>
      <c r="D1117" s="137" t="s">
        <v>381</v>
      </c>
      <c r="E1117" s="184" t="s">
        <v>752</v>
      </c>
      <c r="F1117" s="137"/>
      <c r="G1117" s="137"/>
      <c r="H1117" s="177">
        <f>H1118</f>
        <v>2500</v>
      </c>
      <c r="I1117" s="177">
        <f>I1118</f>
        <v>0</v>
      </c>
      <c r="J1117" s="177">
        <f>J1118</f>
        <v>0</v>
      </c>
    </row>
    <row r="1118" spans="2:10" ht="12.75" customHeight="1">
      <c r="B1118" s="181" t="s">
        <v>479</v>
      </c>
      <c r="C1118" s="137" t="s">
        <v>377</v>
      </c>
      <c r="D1118" s="137" t="s">
        <v>381</v>
      </c>
      <c r="E1118" s="184" t="s">
        <v>752</v>
      </c>
      <c r="F1118" s="137" t="s">
        <v>480</v>
      </c>
      <c r="G1118" s="137"/>
      <c r="H1118" s="177">
        <f>H1119</f>
        <v>2500</v>
      </c>
      <c r="I1118" s="177">
        <f>I1119</f>
        <v>0</v>
      </c>
      <c r="J1118" s="177">
        <f>J1119</f>
        <v>0</v>
      </c>
    </row>
    <row r="1119" spans="2:10" ht="12.75" customHeight="1">
      <c r="B1119" s="181" t="s">
        <v>749</v>
      </c>
      <c r="C1119" s="137" t="s">
        <v>377</v>
      </c>
      <c r="D1119" s="137" t="s">
        <v>381</v>
      </c>
      <c r="E1119" s="184" t="s">
        <v>752</v>
      </c>
      <c r="F1119" s="137" t="s">
        <v>750</v>
      </c>
      <c r="G1119" s="137"/>
      <c r="H1119" s="177">
        <f>H1120</f>
        <v>2500</v>
      </c>
      <c r="I1119" s="177">
        <f>I1120</f>
        <v>0</v>
      </c>
      <c r="J1119" s="177">
        <f>J1120</f>
        <v>0</v>
      </c>
    </row>
    <row r="1120" spans="2:10" ht="14.25" customHeight="1">
      <c r="B1120" s="181" t="s">
        <v>391</v>
      </c>
      <c r="C1120" s="137" t="s">
        <v>377</v>
      </c>
      <c r="D1120" s="137" t="s">
        <v>381</v>
      </c>
      <c r="E1120" s="184" t="s">
        <v>752</v>
      </c>
      <c r="F1120" s="137" t="s">
        <v>750</v>
      </c>
      <c r="G1120" s="137">
        <v>2</v>
      </c>
      <c r="H1120" s="177">
        <f>'Прил. 7'!I603</f>
        <v>2500</v>
      </c>
      <c r="I1120" s="177">
        <f>'Прил. 7'!J603</f>
        <v>0</v>
      </c>
      <c r="J1120" s="177">
        <f>'Прил. 7'!K603</f>
        <v>0</v>
      </c>
    </row>
    <row r="1121" spans="2:10" ht="14.25" customHeight="1">
      <c r="B1121" s="333" t="s">
        <v>382</v>
      </c>
      <c r="C1121" s="198" t="s">
        <v>377</v>
      </c>
      <c r="D1121" s="198" t="s">
        <v>383</v>
      </c>
      <c r="E1121" s="334"/>
      <c r="F1121" s="198"/>
      <c r="G1121" s="198"/>
      <c r="H1121" s="177">
        <f>H1122</f>
        <v>1400</v>
      </c>
      <c r="I1121" s="177">
        <f>I1122</f>
        <v>0</v>
      </c>
      <c r="J1121" s="177">
        <f>J1122</f>
        <v>0</v>
      </c>
    </row>
    <row r="1122" spans="2:10" ht="14.25" customHeight="1">
      <c r="B1122" s="335" t="s">
        <v>395</v>
      </c>
      <c r="C1122" s="199" t="s">
        <v>377</v>
      </c>
      <c r="D1122" s="199" t="s">
        <v>383</v>
      </c>
      <c r="E1122" s="199" t="s">
        <v>396</v>
      </c>
      <c r="F1122" s="199"/>
      <c r="G1122" s="199"/>
      <c r="H1122" s="177">
        <f>H1123</f>
        <v>1400</v>
      </c>
      <c r="I1122" s="177">
        <f>I1123</f>
        <v>0</v>
      </c>
      <c r="J1122" s="177">
        <f>J1123</f>
        <v>0</v>
      </c>
    </row>
    <row r="1123" spans="2:10" ht="14.25" customHeight="1">
      <c r="B1123" s="336" t="s">
        <v>753</v>
      </c>
      <c r="C1123" s="199" t="s">
        <v>377</v>
      </c>
      <c r="D1123" s="337" t="s">
        <v>383</v>
      </c>
      <c r="E1123" s="338" t="s">
        <v>754</v>
      </c>
      <c r="F1123" s="199"/>
      <c r="G1123" s="199"/>
      <c r="H1123" s="177">
        <f>H1124</f>
        <v>1400</v>
      </c>
      <c r="I1123" s="177">
        <f>I1124</f>
        <v>0</v>
      </c>
      <c r="J1123" s="177">
        <f>J1124</f>
        <v>0</v>
      </c>
    </row>
    <row r="1124" spans="2:10" ht="14.25" customHeight="1">
      <c r="B1124" s="339" t="s">
        <v>571</v>
      </c>
      <c r="C1124" s="199" t="s">
        <v>377</v>
      </c>
      <c r="D1124" s="337" t="s">
        <v>383</v>
      </c>
      <c r="E1124" s="338" t="s">
        <v>754</v>
      </c>
      <c r="F1124" s="199" t="s">
        <v>480</v>
      </c>
      <c r="G1124" s="199"/>
      <c r="H1124" s="177">
        <f>H1125</f>
        <v>1400</v>
      </c>
      <c r="I1124" s="177">
        <f>I1125</f>
        <v>0</v>
      </c>
      <c r="J1124" s="177">
        <f>J1125</f>
        <v>0</v>
      </c>
    </row>
    <row r="1125" spans="2:10" ht="14.25" customHeight="1">
      <c r="B1125" s="339" t="s">
        <v>572</v>
      </c>
      <c r="C1125" s="199" t="s">
        <v>377</v>
      </c>
      <c r="D1125" s="337" t="s">
        <v>383</v>
      </c>
      <c r="E1125" s="338" t="s">
        <v>754</v>
      </c>
      <c r="F1125" s="199" t="s">
        <v>499</v>
      </c>
      <c r="G1125" s="199"/>
      <c r="H1125" s="177">
        <f>H1126</f>
        <v>1400</v>
      </c>
      <c r="I1125" s="177">
        <f>I1126</f>
        <v>0</v>
      </c>
      <c r="J1125" s="177">
        <f>J1126</f>
        <v>0</v>
      </c>
    </row>
    <row r="1126" spans="2:10" ht="14.25" customHeight="1">
      <c r="B1126" s="340" t="s">
        <v>391</v>
      </c>
      <c r="C1126" s="199" t="s">
        <v>377</v>
      </c>
      <c r="D1126" s="337" t="s">
        <v>383</v>
      </c>
      <c r="E1126" s="338" t="s">
        <v>754</v>
      </c>
      <c r="F1126" s="199" t="s">
        <v>499</v>
      </c>
      <c r="G1126" s="199" t="s">
        <v>415</v>
      </c>
      <c r="H1126" s="177">
        <f>'Прил. 7'!I609</f>
        <v>1400</v>
      </c>
      <c r="I1126" s="177">
        <f>'Прил. 7'!J609</f>
        <v>0</v>
      </c>
      <c r="J1126" s="177">
        <f>'Прил. 7'!K609</f>
        <v>0</v>
      </c>
    </row>
    <row r="1127" spans="2:10" ht="12.75" customHeight="1">
      <c r="B1127" s="341" t="s">
        <v>384</v>
      </c>
      <c r="C1127" s="152">
        <v>9900</v>
      </c>
      <c r="D1127" s="152"/>
      <c r="E1127" s="152"/>
      <c r="F1127" s="152"/>
      <c r="G1127" s="76"/>
      <c r="H1127" s="76">
        <f aca="true" t="shared" si="12" ref="H1127:H1133">H1128</f>
        <v>0</v>
      </c>
      <c r="I1127" s="342">
        <f aca="true" t="shared" si="13" ref="I1127:I1133">I1128</f>
        <v>3041.7</v>
      </c>
      <c r="J1127" s="342">
        <f aca="true" t="shared" si="14" ref="J1127:J1133">J1128</f>
        <v>5884.3</v>
      </c>
    </row>
    <row r="1128" spans="2:10" ht="12.75" customHeight="1">
      <c r="B1128" s="343" t="s">
        <v>391</v>
      </c>
      <c r="C1128" s="152"/>
      <c r="D1128" s="152"/>
      <c r="E1128" s="152"/>
      <c r="F1128" s="152"/>
      <c r="G1128" s="344">
        <v>2</v>
      </c>
      <c r="H1128" s="344">
        <f t="shared" si="12"/>
        <v>0</v>
      </c>
      <c r="I1128" s="345">
        <f t="shared" si="13"/>
        <v>3041.7</v>
      </c>
      <c r="J1128" s="345">
        <f t="shared" si="14"/>
        <v>5884.3</v>
      </c>
    </row>
    <row r="1129" spans="2:10" ht="12.75" customHeight="1">
      <c r="B1129" s="346" t="s">
        <v>384</v>
      </c>
      <c r="C1129" s="153">
        <v>9900</v>
      </c>
      <c r="D1129" s="153">
        <v>9999</v>
      </c>
      <c r="E1129" s="153"/>
      <c r="F1129" s="153"/>
      <c r="G1129" s="344"/>
      <c r="H1129" s="344">
        <f t="shared" si="12"/>
        <v>0</v>
      </c>
      <c r="I1129" s="345">
        <f t="shared" si="13"/>
        <v>3041.7</v>
      </c>
      <c r="J1129" s="345">
        <f t="shared" si="14"/>
        <v>5884.3</v>
      </c>
    </row>
    <row r="1130" spans="2:10" ht="12.75" customHeight="1">
      <c r="B1130" s="347" t="s">
        <v>395</v>
      </c>
      <c r="C1130" s="153">
        <v>9900</v>
      </c>
      <c r="D1130" s="153">
        <v>9999</v>
      </c>
      <c r="E1130" s="137" t="s">
        <v>396</v>
      </c>
      <c r="F1130" s="153"/>
      <c r="G1130" s="344"/>
      <c r="H1130" s="344">
        <f t="shared" si="12"/>
        <v>0</v>
      </c>
      <c r="I1130" s="345">
        <f t="shared" si="13"/>
        <v>3041.7</v>
      </c>
      <c r="J1130" s="345">
        <f t="shared" si="14"/>
        <v>5884.3</v>
      </c>
    </row>
    <row r="1131" spans="2:10" ht="12.75" customHeight="1">
      <c r="B1131" s="346" t="s">
        <v>755</v>
      </c>
      <c r="C1131" s="153">
        <v>9900</v>
      </c>
      <c r="D1131" s="153">
        <v>9999</v>
      </c>
      <c r="E1131" s="137" t="s">
        <v>756</v>
      </c>
      <c r="F1131" s="153"/>
      <c r="G1131" s="344"/>
      <c r="H1131" s="344">
        <f t="shared" si="12"/>
        <v>0</v>
      </c>
      <c r="I1131" s="345">
        <f t="shared" si="13"/>
        <v>3041.7</v>
      </c>
      <c r="J1131" s="345">
        <f t="shared" si="14"/>
        <v>5884.3</v>
      </c>
    </row>
    <row r="1132" spans="2:10" ht="12.75" customHeight="1">
      <c r="B1132" s="347" t="s">
        <v>411</v>
      </c>
      <c r="C1132" s="153">
        <v>9900</v>
      </c>
      <c r="D1132" s="153">
        <v>9999</v>
      </c>
      <c r="E1132" s="137" t="s">
        <v>756</v>
      </c>
      <c r="F1132" s="153">
        <v>800</v>
      </c>
      <c r="G1132" s="344"/>
      <c r="H1132" s="344">
        <f t="shared" si="12"/>
        <v>0</v>
      </c>
      <c r="I1132" s="345">
        <f t="shared" si="13"/>
        <v>3041.7</v>
      </c>
      <c r="J1132" s="345">
        <f t="shared" si="14"/>
        <v>5884.3</v>
      </c>
    </row>
    <row r="1133" spans="2:10" ht="12.75" customHeight="1">
      <c r="B1133" s="347" t="s">
        <v>428</v>
      </c>
      <c r="C1133" s="153">
        <v>9900</v>
      </c>
      <c r="D1133" s="153">
        <v>9999</v>
      </c>
      <c r="E1133" s="137" t="s">
        <v>756</v>
      </c>
      <c r="F1133" s="153">
        <v>870</v>
      </c>
      <c r="G1133" s="344"/>
      <c r="H1133" s="344">
        <f t="shared" si="12"/>
        <v>0</v>
      </c>
      <c r="I1133" s="345">
        <f t="shared" si="13"/>
        <v>3041.7</v>
      </c>
      <c r="J1133" s="345">
        <f t="shared" si="14"/>
        <v>5884.3</v>
      </c>
    </row>
    <row r="1134" spans="2:10" ht="12.75" customHeight="1">
      <c r="B1134" s="187" t="s">
        <v>391</v>
      </c>
      <c r="C1134" s="153">
        <v>9900</v>
      </c>
      <c r="D1134" s="153">
        <v>9999</v>
      </c>
      <c r="E1134" s="137" t="s">
        <v>756</v>
      </c>
      <c r="F1134" s="153">
        <v>870</v>
      </c>
      <c r="G1134" s="344">
        <v>2</v>
      </c>
      <c r="H1134" s="344">
        <f>'Прил. 7'!I617</f>
        <v>0</v>
      </c>
      <c r="I1134" s="345">
        <f>'Прил. 7'!J617</f>
        <v>3041.7</v>
      </c>
      <c r="J1134" s="345">
        <f>'Прил. 7'!K617</f>
        <v>5884.3</v>
      </c>
    </row>
    <row r="1135" ht="12.75" customHeight="1">
      <c r="E1135" s="348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1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31"/>
  <sheetViews>
    <sheetView zoomScale="85" zoomScaleNormal="85" zoomScalePageLayoutView="0" workbookViewId="0" topLeftCell="B1">
      <selection activeCell="B14" sqref="B14"/>
    </sheetView>
  </sheetViews>
  <sheetFormatPr defaultColWidth="6.375" defaultRowHeight="12.75"/>
  <cols>
    <col min="1" max="1" width="6.375" style="349" customWidth="1"/>
    <col min="2" max="2" width="107.375" style="350" customWidth="1"/>
    <col min="3" max="3" width="5.375" style="351" customWidth="1"/>
    <col min="4" max="4" width="9.375" style="352" customWidth="1"/>
    <col min="5" max="5" width="6.375" style="352" customWidth="1"/>
    <col min="6" max="6" width="18.375" style="352" customWidth="1"/>
    <col min="7" max="7" width="4.375" style="352" customWidth="1"/>
    <col min="8" max="8" width="4.00390625" style="352" customWidth="1"/>
    <col min="9" max="10" width="10.375" style="353" customWidth="1"/>
    <col min="11" max="11" width="11.375" style="353" customWidth="1"/>
    <col min="12" max="12" width="11.375" style="354" customWidth="1"/>
    <col min="13" max="13" width="12.25390625" style="354" customWidth="1"/>
    <col min="14" max="14" width="9.875" style="354" customWidth="1"/>
    <col min="15" max="15" width="8.375" style="354" customWidth="1"/>
    <col min="16" max="16" width="8.375" style="355" customWidth="1"/>
    <col min="17" max="17" width="9.375" style="355" customWidth="1"/>
    <col min="18" max="18" width="6.375" style="355" customWidth="1"/>
    <col min="19" max="19" width="11.375" style="355" customWidth="1"/>
    <col min="20" max="31" width="6.375" style="355" customWidth="1"/>
    <col min="32" max="66" width="6.375" style="356" customWidth="1"/>
    <col min="67" max="16384" width="6.375" style="357" customWidth="1"/>
  </cols>
  <sheetData>
    <row r="1" spans="2:14" ht="12.75" customHeight="1">
      <c r="B1" s="590" t="s">
        <v>757</v>
      </c>
      <c r="C1" s="590"/>
      <c r="D1" s="590"/>
      <c r="E1" s="590"/>
      <c r="F1" s="590"/>
      <c r="G1" s="590"/>
      <c r="H1" s="590"/>
      <c r="I1" s="590"/>
      <c r="J1" s="590"/>
      <c r="K1" s="590"/>
      <c r="L1" s="358"/>
      <c r="M1" s="358"/>
      <c r="N1" s="358"/>
    </row>
    <row r="2" spans="2:14" ht="12.75" customHeight="1">
      <c r="B2" s="591" t="s">
        <v>1</v>
      </c>
      <c r="C2" s="591"/>
      <c r="D2" s="591"/>
      <c r="E2" s="591"/>
      <c r="F2" s="591"/>
      <c r="G2" s="591"/>
      <c r="H2" s="591"/>
      <c r="I2" s="591"/>
      <c r="J2" s="591"/>
      <c r="K2" s="591"/>
      <c r="L2" s="358"/>
      <c r="M2" s="358"/>
      <c r="N2" s="358"/>
    </row>
    <row r="3" spans="2:14" ht="12.75" customHeight="1">
      <c r="B3" s="591" t="s">
        <v>2</v>
      </c>
      <c r="C3" s="591"/>
      <c r="D3" s="591"/>
      <c r="E3" s="591"/>
      <c r="F3" s="591"/>
      <c r="G3" s="591"/>
      <c r="H3" s="591"/>
      <c r="I3" s="591"/>
      <c r="J3" s="591"/>
      <c r="K3" s="591"/>
      <c r="L3" s="358"/>
      <c r="M3" s="358"/>
      <c r="N3" s="358"/>
    </row>
    <row r="4" spans="2:14" ht="12.75" customHeight="1">
      <c r="B4" s="563" t="s">
        <v>3</v>
      </c>
      <c r="C4" s="563"/>
      <c r="D4" s="563"/>
      <c r="E4" s="563"/>
      <c r="F4" s="563"/>
      <c r="G4" s="563"/>
      <c r="H4" s="563"/>
      <c r="I4" s="563"/>
      <c r="J4" s="563"/>
      <c r="K4" s="563"/>
      <c r="L4" s="358"/>
      <c r="M4" s="358"/>
      <c r="N4" s="358"/>
    </row>
    <row r="5" spans="2:14" ht="12.75" customHeight="1">
      <c r="B5" s="359"/>
      <c r="C5" s="360"/>
      <c r="D5" s="361"/>
      <c r="E5" s="361"/>
      <c r="F5" s="361"/>
      <c r="G5" s="362"/>
      <c r="H5" s="362"/>
      <c r="I5" s="362"/>
      <c r="J5" s="362"/>
      <c r="K5" s="362"/>
      <c r="L5" s="358"/>
      <c r="M5" s="358"/>
      <c r="N5" s="358"/>
    </row>
    <row r="6" spans="2:14" ht="12.75" customHeight="1">
      <c r="B6" s="359"/>
      <c r="C6" s="360"/>
      <c r="D6" s="361"/>
      <c r="E6" s="361"/>
      <c r="F6" s="361"/>
      <c r="G6" s="592" t="s">
        <v>758</v>
      </c>
      <c r="H6" s="592"/>
      <c r="I6" s="592"/>
      <c r="J6" s="592"/>
      <c r="K6" s="592"/>
      <c r="L6" s="358"/>
      <c r="M6" s="358"/>
      <c r="N6" s="358"/>
    </row>
    <row r="7" spans="2:14" ht="12.75" customHeight="1">
      <c r="B7" s="593" t="s">
        <v>50</v>
      </c>
      <c r="C7" s="593"/>
      <c r="D7" s="593"/>
      <c r="E7" s="593"/>
      <c r="F7" s="593"/>
      <c r="G7" s="593"/>
      <c r="H7" s="593"/>
      <c r="I7" s="593"/>
      <c r="J7" s="593"/>
      <c r="K7" s="593"/>
      <c r="L7" s="358"/>
      <c r="M7" s="358"/>
      <c r="N7" s="358"/>
    </row>
    <row r="8" spans="2:14" ht="12.75" customHeight="1">
      <c r="B8" s="593" t="s">
        <v>5</v>
      </c>
      <c r="C8" s="593"/>
      <c r="D8" s="593"/>
      <c r="E8" s="593"/>
      <c r="F8" s="593"/>
      <c r="G8" s="593"/>
      <c r="H8" s="593"/>
      <c r="I8" s="593"/>
      <c r="J8" s="593"/>
      <c r="K8" s="593"/>
      <c r="L8" s="358"/>
      <c r="M8" s="358"/>
      <c r="N8" s="358"/>
    </row>
    <row r="9" spans="2:14" ht="12.75" customHeight="1">
      <c r="B9" s="594" t="s">
        <v>6</v>
      </c>
      <c r="C9" s="594"/>
      <c r="D9" s="594"/>
      <c r="E9" s="594"/>
      <c r="F9" s="594"/>
      <c r="G9" s="594"/>
      <c r="H9" s="594"/>
      <c r="I9" s="594"/>
      <c r="J9" s="594"/>
      <c r="K9" s="594"/>
      <c r="L9" s="358"/>
      <c r="M9" s="358"/>
      <c r="N9" s="358"/>
    </row>
    <row r="10" spans="2:14" ht="12.75" customHeight="1">
      <c r="B10" s="363"/>
      <c r="C10" s="364"/>
      <c r="D10" s="365"/>
      <c r="E10" s="365"/>
      <c r="F10" s="365"/>
      <c r="G10" s="365"/>
      <c r="H10" s="365"/>
      <c r="I10" s="366"/>
      <c r="L10" s="358"/>
      <c r="M10" s="358"/>
      <c r="N10" s="358"/>
    </row>
    <row r="11" spans="2:14" ht="12.75" customHeight="1">
      <c r="B11" s="595" t="s">
        <v>759</v>
      </c>
      <c r="C11" s="595"/>
      <c r="D11" s="595"/>
      <c r="E11" s="595"/>
      <c r="F11" s="595"/>
      <c r="G11" s="595"/>
      <c r="H11" s="595"/>
      <c r="I11" s="595"/>
      <c r="L11" s="358"/>
      <c r="M11" s="358"/>
      <c r="N11" s="358"/>
    </row>
    <row r="12" spans="2:14" ht="12.75" customHeight="1">
      <c r="B12" s="349"/>
      <c r="C12" s="349"/>
      <c r="K12" s="367" t="s">
        <v>295</v>
      </c>
      <c r="L12" s="358"/>
      <c r="M12" s="358"/>
      <c r="N12" s="358"/>
    </row>
    <row r="13" spans="2:14" ht="36" customHeight="1">
      <c r="B13" s="368" t="s">
        <v>296</v>
      </c>
      <c r="C13" s="202" t="s">
        <v>760</v>
      </c>
      <c r="D13" s="241" t="s">
        <v>297</v>
      </c>
      <c r="E13" s="241" t="s">
        <v>298</v>
      </c>
      <c r="F13" s="241" t="s">
        <v>387</v>
      </c>
      <c r="G13" s="241" t="s">
        <v>388</v>
      </c>
      <c r="H13" s="369" t="s">
        <v>389</v>
      </c>
      <c r="I13" s="370" t="s">
        <v>12</v>
      </c>
      <c r="J13" s="371" t="s">
        <v>13</v>
      </c>
      <c r="K13" s="371" t="s">
        <v>14</v>
      </c>
      <c r="L13" s="358"/>
      <c r="M13" s="372"/>
      <c r="N13" s="372"/>
    </row>
    <row r="14" spans="2:14" ht="14.25" customHeight="1">
      <c r="B14" s="373" t="s">
        <v>299</v>
      </c>
      <c r="C14" s="374"/>
      <c r="D14" s="375"/>
      <c r="E14" s="375"/>
      <c r="F14" s="375"/>
      <c r="G14" s="375"/>
      <c r="H14" s="375"/>
      <c r="I14" s="376">
        <f>I20+I86+I477+I618+I662+I771+I1024+I646</f>
        <v>391965.7</v>
      </c>
      <c r="J14" s="376">
        <f>J20+J86+J477+J618+J662+J771+J1024+J646</f>
        <v>292099.4</v>
      </c>
      <c r="K14" s="376">
        <f>K20+K86+K477+K618+K662+K771+K1024+K646</f>
        <v>253742.7</v>
      </c>
      <c r="L14" s="377"/>
      <c r="M14" s="358"/>
      <c r="N14" s="358"/>
    </row>
    <row r="15" spans="2:14" ht="12.75" customHeight="1" hidden="1">
      <c r="B15" s="373" t="s">
        <v>761</v>
      </c>
      <c r="C15" s="374"/>
      <c r="D15" s="375"/>
      <c r="E15" s="375"/>
      <c r="F15" s="375"/>
      <c r="G15" s="375"/>
      <c r="H15" s="375">
        <v>1</v>
      </c>
      <c r="I15" s="376">
        <f>I87+I478+I619+I663+I772+I1026</f>
        <v>0</v>
      </c>
      <c r="J15" s="376">
        <f>J87+J478+J619+J663+J772+J1026</f>
        <v>0</v>
      </c>
      <c r="K15" s="376">
        <f>K87+K478+K619+K663+K772+K1026</f>
        <v>0</v>
      </c>
      <c r="L15" s="358"/>
      <c r="M15" s="358"/>
      <c r="N15" s="358"/>
    </row>
    <row r="16" spans="2:14" ht="12.75" customHeight="1">
      <c r="B16" s="373" t="s">
        <v>391</v>
      </c>
      <c r="C16" s="374"/>
      <c r="D16" s="375"/>
      <c r="E16" s="375"/>
      <c r="F16" s="375"/>
      <c r="G16" s="375"/>
      <c r="H16" s="375">
        <v>2</v>
      </c>
      <c r="I16" s="376">
        <f>I21+I88+I479+I620+I664+I773+I1027+I648</f>
        <v>194140.39999999997</v>
      </c>
      <c r="J16" s="376">
        <f>J21+J88+J479+J620+J664+J773+J1027+J648</f>
        <v>125500</v>
      </c>
      <c r="K16" s="376">
        <f>K21+K88+K479+K620+K664+K773+K1027+K648</f>
        <v>121495.50000000001</v>
      </c>
      <c r="L16" s="358"/>
      <c r="M16" s="358"/>
      <c r="N16" s="358"/>
    </row>
    <row r="17" spans="2:14" ht="12.75" customHeight="1">
      <c r="B17" s="373" t="s">
        <v>392</v>
      </c>
      <c r="C17" s="374"/>
      <c r="D17" s="375"/>
      <c r="E17" s="375"/>
      <c r="F17" s="375"/>
      <c r="G17" s="375"/>
      <c r="H17" s="375">
        <v>3</v>
      </c>
      <c r="I17" s="376">
        <f>I22+I89+I480+I621+I665+I774+I1028</f>
        <v>180881.09999999998</v>
      </c>
      <c r="J17" s="376">
        <f>J22+J89+J480+J621+J665+J774+J1028</f>
        <v>139399.1</v>
      </c>
      <c r="K17" s="376">
        <f>K22+K89+K480+K621+K665+K774+K1028</f>
        <v>107878.29999999999</v>
      </c>
      <c r="L17" s="358"/>
      <c r="M17" s="358"/>
      <c r="N17" s="358"/>
    </row>
    <row r="18" spans="2:14" ht="12.75" customHeight="1">
      <c r="B18" s="373" t="s">
        <v>393</v>
      </c>
      <c r="C18" s="374"/>
      <c r="D18" s="375"/>
      <c r="E18" s="375"/>
      <c r="F18" s="375"/>
      <c r="G18" s="375"/>
      <c r="H18" s="375">
        <v>4</v>
      </c>
      <c r="I18" s="376">
        <f>I23+I90+I481+I622+I666+I775+I1029</f>
        <v>16944.2</v>
      </c>
      <c r="J18" s="376">
        <f>J23+J90+J481+J622+J666+J775+J1029</f>
        <v>26923.3</v>
      </c>
      <c r="K18" s="376">
        <f>K23+K90+K481+K622+K666+K775+K1029</f>
        <v>11885.9</v>
      </c>
      <c r="L18" s="358"/>
      <c r="M18" s="358"/>
      <c r="N18" s="358"/>
    </row>
    <row r="19" spans="2:14" ht="12.75" customHeight="1" hidden="1">
      <c r="B19" s="378" t="s">
        <v>394</v>
      </c>
      <c r="C19" s="374"/>
      <c r="D19" s="375"/>
      <c r="E19" s="375"/>
      <c r="F19" s="375"/>
      <c r="G19" s="375"/>
      <c r="H19" s="375">
        <v>6</v>
      </c>
      <c r="I19" s="376">
        <f>I91+I482+I623+I667+I776+I1030</f>
        <v>0</v>
      </c>
      <c r="J19" s="376">
        <f>J91+J482+J623+J667+J776+J1030</f>
        <v>0</v>
      </c>
      <c r="K19" s="376">
        <f>K91+K482+K623+K667+K776+K1030</f>
        <v>0</v>
      </c>
      <c r="L19" s="358"/>
      <c r="M19" s="358"/>
      <c r="N19" s="358"/>
    </row>
    <row r="20" spans="2:14" ht="27.75" customHeight="1">
      <c r="B20" s="379" t="s">
        <v>762</v>
      </c>
      <c r="C20" s="380">
        <v>163</v>
      </c>
      <c r="D20" s="375"/>
      <c r="E20" s="375"/>
      <c r="F20" s="375"/>
      <c r="G20" s="375"/>
      <c r="H20" s="375"/>
      <c r="I20" s="376">
        <f>I24+I76+I63+I56</f>
        <v>11302.8</v>
      </c>
      <c r="J20" s="376">
        <f>J24+J76+J63+J56</f>
        <v>9291.3</v>
      </c>
      <c r="K20" s="376">
        <f>K24+K76+K63+K56</f>
        <v>9465.7</v>
      </c>
      <c r="L20" s="377"/>
      <c r="M20" s="358"/>
      <c r="N20" s="358"/>
    </row>
    <row r="21" spans="2:14" ht="12.75" customHeight="1">
      <c r="B21" s="206" t="s">
        <v>391</v>
      </c>
      <c r="C21" s="381"/>
      <c r="D21" s="241"/>
      <c r="E21" s="241"/>
      <c r="F21" s="241"/>
      <c r="G21" s="241"/>
      <c r="H21" s="241">
        <v>2</v>
      </c>
      <c r="I21" s="200">
        <f>I30+I33+I36+I52+I45+I75+I69+I62+I55+I48</f>
        <v>9256.5</v>
      </c>
      <c r="J21" s="200">
        <f>J30+J33+J36+J52+J45+J75+J69+J62</f>
        <v>5198.8</v>
      </c>
      <c r="K21" s="200">
        <f>K30+K33+K36+K52+K45+K75+K69+K62</f>
        <v>5373.200000000001</v>
      </c>
      <c r="L21" s="358"/>
      <c r="M21" s="358"/>
      <c r="N21" s="358"/>
    </row>
    <row r="22" spans="2:14" ht="12.75" customHeight="1">
      <c r="B22" s="206" t="s">
        <v>392</v>
      </c>
      <c r="C22" s="381"/>
      <c r="D22" s="241"/>
      <c r="E22" s="241"/>
      <c r="F22" s="241"/>
      <c r="G22" s="241"/>
      <c r="H22" s="241">
        <v>3</v>
      </c>
      <c r="I22" s="200">
        <f>I81+I85+I40</f>
        <v>2046.3</v>
      </c>
      <c r="J22" s="200">
        <f>J81+J85+J40</f>
        <v>4092.5</v>
      </c>
      <c r="K22" s="200">
        <f>K81+K85+K40</f>
        <v>4092.5</v>
      </c>
      <c r="L22" s="358"/>
      <c r="M22" s="358"/>
      <c r="N22" s="358"/>
    </row>
    <row r="23" spans="2:14" ht="12.75" customHeight="1" hidden="1">
      <c r="B23" s="206" t="s">
        <v>393</v>
      </c>
      <c r="C23" s="381"/>
      <c r="D23" s="241"/>
      <c r="E23" s="241"/>
      <c r="F23" s="241"/>
      <c r="G23" s="241"/>
      <c r="H23" s="241">
        <v>4</v>
      </c>
      <c r="I23" s="200"/>
      <c r="J23" s="200"/>
      <c r="K23" s="200"/>
      <c r="L23" s="358"/>
      <c r="M23" s="358"/>
      <c r="N23" s="358"/>
    </row>
    <row r="24" spans="2:14" ht="12.75" customHeight="1">
      <c r="B24" s="378" t="s">
        <v>300</v>
      </c>
      <c r="C24" s="382"/>
      <c r="D24" s="220" t="s">
        <v>301</v>
      </c>
      <c r="E24" s="220"/>
      <c r="F24" s="220"/>
      <c r="G24" s="220"/>
      <c r="H24" s="220"/>
      <c r="I24" s="376">
        <f>I25+I41</f>
        <v>4156.200000000001</v>
      </c>
      <c r="J24" s="376">
        <f>J25+J41</f>
        <v>2180.9</v>
      </c>
      <c r="K24" s="376">
        <f>K25+K41</f>
        <v>2380.9</v>
      </c>
      <c r="L24" s="358"/>
      <c r="M24" s="358"/>
      <c r="N24" s="358"/>
    </row>
    <row r="25" spans="2:14" ht="26.25" customHeight="1">
      <c r="B25" s="197" t="s">
        <v>306</v>
      </c>
      <c r="C25" s="383"/>
      <c r="D25" s="198" t="s">
        <v>301</v>
      </c>
      <c r="E25" s="198" t="s">
        <v>307</v>
      </c>
      <c r="F25" s="220"/>
      <c r="G25" s="220"/>
      <c r="H25" s="220"/>
      <c r="I25" s="376">
        <f>I26+I37</f>
        <v>2784.7000000000003</v>
      </c>
      <c r="J25" s="376">
        <f>J26</f>
        <v>2015.9</v>
      </c>
      <c r="K25" s="376">
        <f>K26</f>
        <v>2215.9</v>
      </c>
      <c r="L25" s="358"/>
      <c r="M25" s="358"/>
      <c r="N25" s="358"/>
    </row>
    <row r="26" spans="2:16" ht="12.75" customHeight="1">
      <c r="B26" s="201" t="s">
        <v>395</v>
      </c>
      <c r="C26" s="384"/>
      <c r="D26" s="199" t="s">
        <v>301</v>
      </c>
      <c r="E26" s="199" t="s">
        <v>307</v>
      </c>
      <c r="F26" s="199" t="s">
        <v>396</v>
      </c>
      <c r="G26" s="199"/>
      <c r="H26" s="241"/>
      <c r="I26" s="200">
        <f>I27</f>
        <v>2784.7000000000003</v>
      </c>
      <c r="J26" s="200">
        <f>J27</f>
        <v>2015.9</v>
      </c>
      <c r="K26" s="200">
        <f>K27</f>
        <v>2215.9</v>
      </c>
      <c r="L26" s="358"/>
      <c r="M26" s="358"/>
      <c r="N26" s="358"/>
      <c r="P26" s="354"/>
    </row>
    <row r="27" spans="2:14" ht="14.25" customHeight="1">
      <c r="B27" s="203" t="s">
        <v>421</v>
      </c>
      <c r="C27" s="384"/>
      <c r="D27" s="199" t="s">
        <v>301</v>
      </c>
      <c r="E27" s="199" t="s">
        <v>307</v>
      </c>
      <c r="F27" s="204" t="s">
        <v>422</v>
      </c>
      <c r="G27" s="199"/>
      <c r="H27" s="241"/>
      <c r="I27" s="200">
        <f>I28+I31+I34</f>
        <v>2784.7000000000003</v>
      </c>
      <c r="J27" s="200">
        <f>J28+J31+J34</f>
        <v>2015.9</v>
      </c>
      <c r="K27" s="200">
        <f>K28+K31+K34</f>
        <v>2215.9</v>
      </c>
      <c r="L27" s="358"/>
      <c r="M27" s="358"/>
      <c r="N27" s="358"/>
    </row>
    <row r="28" spans="2:14" ht="29.25" customHeight="1">
      <c r="B28" s="205" t="s">
        <v>399</v>
      </c>
      <c r="C28" s="384"/>
      <c r="D28" s="199" t="s">
        <v>301</v>
      </c>
      <c r="E28" s="199" t="s">
        <v>307</v>
      </c>
      <c r="F28" s="204" t="s">
        <v>422</v>
      </c>
      <c r="G28" s="199" t="s">
        <v>400</v>
      </c>
      <c r="H28" s="241"/>
      <c r="I28" s="200">
        <f>I29</f>
        <v>2464.3</v>
      </c>
      <c r="J28" s="200">
        <f>J29</f>
        <v>1985.9</v>
      </c>
      <c r="K28" s="200">
        <f>K29</f>
        <v>2185.9</v>
      </c>
      <c r="L28" s="358"/>
      <c r="M28" s="358"/>
      <c r="N28" s="358"/>
    </row>
    <row r="29" spans="2:14" ht="12.75" customHeight="1">
      <c r="B29" s="201" t="s">
        <v>401</v>
      </c>
      <c r="C29" s="384"/>
      <c r="D29" s="199" t="s">
        <v>301</v>
      </c>
      <c r="E29" s="199" t="s">
        <v>307</v>
      </c>
      <c r="F29" s="204" t="s">
        <v>422</v>
      </c>
      <c r="G29" s="199" t="s">
        <v>402</v>
      </c>
      <c r="H29" s="241"/>
      <c r="I29" s="200">
        <f>I30</f>
        <v>2464.3</v>
      </c>
      <c r="J29" s="200">
        <f>J30</f>
        <v>1985.9</v>
      </c>
      <c r="K29" s="200">
        <f>K30</f>
        <v>2185.9</v>
      </c>
      <c r="L29" s="358"/>
      <c r="M29" s="358"/>
      <c r="N29" s="358"/>
    </row>
    <row r="30" spans="2:14" ht="14.25" customHeight="1">
      <c r="B30" s="201" t="s">
        <v>391</v>
      </c>
      <c r="C30" s="384"/>
      <c r="D30" s="199" t="s">
        <v>301</v>
      </c>
      <c r="E30" s="199" t="s">
        <v>307</v>
      </c>
      <c r="F30" s="204" t="s">
        <v>422</v>
      </c>
      <c r="G30" s="199" t="s">
        <v>402</v>
      </c>
      <c r="H30" s="241">
        <v>2</v>
      </c>
      <c r="I30" s="200">
        <v>2464.3</v>
      </c>
      <c r="J30" s="200">
        <v>1985.9</v>
      </c>
      <c r="K30" s="200">
        <v>2185.9</v>
      </c>
      <c r="L30" s="358"/>
      <c r="M30" s="358"/>
      <c r="N30" s="358"/>
    </row>
    <row r="31" spans="2:14" ht="14.25" customHeight="1">
      <c r="B31" s="206" t="s">
        <v>407</v>
      </c>
      <c r="C31" s="384"/>
      <c r="D31" s="199" t="s">
        <v>301</v>
      </c>
      <c r="E31" s="199" t="s">
        <v>307</v>
      </c>
      <c r="F31" s="204" t="s">
        <v>422</v>
      </c>
      <c r="G31" s="199" t="s">
        <v>408</v>
      </c>
      <c r="H31" s="241"/>
      <c r="I31" s="200">
        <f>I32</f>
        <v>306.3</v>
      </c>
      <c r="J31" s="200">
        <f>J32</f>
        <v>30</v>
      </c>
      <c r="K31" s="200">
        <f>K32</f>
        <v>30</v>
      </c>
      <c r="L31" s="358"/>
      <c r="M31" s="358"/>
      <c r="N31" s="358"/>
    </row>
    <row r="32" spans="2:14" ht="14.25" customHeight="1">
      <c r="B32" s="206" t="s">
        <v>409</v>
      </c>
      <c r="C32" s="384"/>
      <c r="D32" s="199" t="s">
        <v>301</v>
      </c>
      <c r="E32" s="199" t="s">
        <v>307</v>
      </c>
      <c r="F32" s="204" t="s">
        <v>422</v>
      </c>
      <c r="G32" s="199" t="s">
        <v>410</v>
      </c>
      <c r="H32" s="241"/>
      <c r="I32" s="200">
        <f>I33</f>
        <v>306.3</v>
      </c>
      <c r="J32" s="200">
        <f>J33</f>
        <v>30</v>
      </c>
      <c r="K32" s="200">
        <f>K33</f>
        <v>30</v>
      </c>
      <c r="L32" s="358"/>
      <c r="M32" s="358"/>
      <c r="N32" s="358"/>
    </row>
    <row r="33" spans="2:14" ht="14.25" customHeight="1">
      <c r="B33" s="201" t="s">
        <v>391</v>
      </c>
      <c r="C33" s="384"/>
      <c r="D33" s="199" t="s">
        <v>301</v>
      </c>
      <c r="E33" s="199" t="s">
        <v>307</v>
      </c>
      <c r="F33" s="204" t="s">
        <v>422</v>
      </c>
      <c r="G33" s="199" t="s">
        <v>410</v>
      </c>
      <c r="H33" s="241">
        <v>2</v>
      </c>
      <c r="I33" s="200">
        <v>306.3</v>
      </c>
      <c r="J33" s="200">
        <v>30</v>
      </c>
      <c r="K33" s="200">
        <v>30</v>
      </c>
      <c r="L33" s="358"/>
      <c r="M33" s="358"/>
      <c r="N33" s="358"/>
    </row>
    <row r="34" spans="2:14" ht="14.25" customHeight="1">
      <c r="B34" s="207" t="s">
        <v>411</v>
      </c>
      <c r="C34" s="384"/>
      <c r="D34" s="199" t="s">
        <v>301</v>
      </c>
      <c r="E34" s="199" t="s">
        <v>307</v>
      </c>
      <c r="F34" s="204" t="s">
        <v>422</v>
      </c>
      <c r="G34" s="385">
        <v>800</v>
      </c>
      <c r="H34" s="241"/>
      <c r="I34" s="200">
        <f>I35</f>
        <v>14.1</v>
      </c>
      <c r="J34" s="200">
        <f>J35</f>
        <v>0</v>
      </c>
      <c r="K34" s="200">
        <f>K35</f>
        <v>0</v>
      </c>
      <c r="L34" s="358"/>
      <c r="M34" s="358"/>
      <c r="N34" s="358"/>
    </row>
    <row r="35" spans="2:14" ht="14.25" customHeight="1">
      <c r="B35" s="207" t="s">
        <v>413</v>
      </c>
      <c r="C35" s="384"/>
      <c r="D35" s="199" t="s">
        <v>301</v>
      </c>
      <c r="E35" s="199" t="s">
        <v>307</v>
      </c>
      <c r="F35" s="204" t="s">
        <v>422</v>
      </c>
      <c r="G35" s="385">
        <v>850</v>
      </c>
      <c r="H35" s="241"/>
      <c r="I35" s="200">
        <f>I36</f>
        <v>14.1</v>
      </c>
      <c r="J35" s="200">
        <f>J36</f>
        <v>0</v>
      </c>
      <c r="K35" s="200">
        <f>K36</f>
        <v>0</v>
      </c>
      <c r="L35" s="358"/>
      <c r="M35" s="358"/>
      <c r="N35" s="358"/>
    </row>
    <row r="36" spans="2:14" ht="14.25" customHeight="1">
      <c r="B36" s="207" t="s">
        <v>391</v>
      </c>
      <c r="C36" s="382"/>
      <c r="D36" s="199" t="s">
        <v>301</v>
      </c>
      <c r="E36" s="199" t="s">
        <v>307</v>
      </c>
      <c r="F36" s="204" t="s">
        <v>422</v>
      </c>
      <c r="G36" s="385">
        <v>850</v>
      </c>
      <c r="H36" s="199" t="s">
        <v>415</v>
      </c>
      <c r="I36" s="200">
        <v>14.1</v>
      </c>
      <c r="J36" s="200"/>
      <c r="K36" s="200"/>
      <c r="L36" s="358"/>
      <c r="M36" s="358"/>
      <c r="N36" s="358"/>
    </row>
    <row r="37" spans="2:14" ht="39.75" customHeight="1" hidden="1">
      <c r="B37" s="386" t="s">
        <v>403</v>
      </c>
      <c r="C37" s="387"/>
      <c r="D37" s="199" t="s">
        <v>301</v>
      </c>
      <c r="E37" s="199" t="s">
        <v>307</v>
      </c>
      <c r="F37" s="204" t="s">
        <v>404</v>
      </c>
      <c r="G37" s="199"/>
      <c r="H37" s="199"/>
      <c r="I37" s="200">
        <f>I38</f>
        <v>0</v>
      </c>
      <c r="J37" s="200">
        <f>J38</f>
        <v>0</v>
      </c>
      <c r="K37" s="200">
        <f>K38</f>
        <v>0</v>
      </c>
      <c r="L37" s="358"/>
      <c r="M37" s="358"/>
      <c r="N37" s="358"/>
    </row>
    <row r="38" spans="2:14" ht="41.25" customHeight="1" hidden="1">
      <c r="B38" s="267" t="s">
        <v>399</v>
      </c>
      <c r="C38" s="387"/>
      <c r="D38" s="199" t="s">
        <v>301</v>
      </c>
      <c r="E38" s="199" t="s">
        <v>307</v>
      </c>
      <c r="F38" s="204" t="s">
        <v>404</v>
      </c>
      <c r="G38" s="199" t="s">
        <v>400</v>
      </c>
      <c r="H38" s="199"/>
      <c r="I38" s="200">
        <f>I39</f>
        <v>0</v>
      </c>
      <c r="J38" s="200">
        <f>J39</f>
        <v>0</v>
      </c>
      <c r="K38" s="200">
        <f>K39</f>
        <v>0</v>
      </c>
      <c r="L38" s="358"/>
      <c r="M38" s="358"/>
      <c r="N38" s="358"/>
    </row>
    <row r="39" spans="2:14" ht="14.25" customHeight="1" hidden="1">
      <c r="B39" s="201" t="s">
        <v>401</v>
      </c>
      <c r="C39" s="387"/>
      <c r="D39" s="199" t="s">
        <v>301</v>
      </c>
      <c r="E39" s="199" t="s">
        <v>307</v>
      </c>
      <c r="F39" s="204" t="s">
        <v>404</v>
      </c>
      <c r="G39" s="199" t="s">
        <v>402</v>
      </c>
      <c r="H39" s="199"/>
      <c r="I39" s="200">
        <f>I40</f>
        <v>0</v>
      </c>
      <c r="J39" s="200">
        <f>J40</f>
        <v>0</v>
      </c>
      <c r="K39" s="200">
        <f>K40</f>
        <v>0</v>
      </c>
      <c r="L39" s="358"/>
      <c r="M39" s="358"/>
      <c r="N39" s="358"/>
    </row>
    <row r="40" spans="2:14" ht="14.25" customHeight="1" hidden="1">
      <c r="B40" s="201" t="s">
        <v>392</v>
      </c>
      <c r="C40" s="387"/>
      <c r="D40" s="199" t="s">
        <v>301</v>
      </c>
      <c r="E40" s="199" t="s">
        <v>307</v>
      </c>
      <c r="F40" s="204" t="s">
        <v>404</v>
      </c>
      <c r="G40" s="199" t="s">
        <v>402</v>
      </c>
      <c r="H40" s="199">
        <v>3</v>
      </c>
      <c r="I40" s="200"/>
      <c r="J40" s="200"/>
      <c r="K40" s="200"/>
      <c r="L40" s="358"/>
      <c r="M40" s="358"/>
      <c r="N40" s="358"/>
    </row>
    <row r="41" spans="2:14" ht="14.25" customHeight="1">
      <c r="B41" s="388" t="s">
        <v>314</v>
      </c>
      <c r="C41" s="383"/>
      <c r="D41" s="198" t="s">
        <v>301</v>
      </c>
      <c r="E41" s="198" t="s">
        <v>315</v>
      </c>
      <c r="F41" s="204"/>
      <c r="G41" s="385"/>
      <c r="H41" s="199"/>
      <c r="I41" s="200">
        <f>I45+I52+I55+I48</f>
        <v>1371.5</v>
      </c>
      <c r="J41" s="200">
        <f>J45+J52</f>
        <v>165</v>
      </c>
      <c r="K41" s="200">
        <f>K45+K52</f>
        <v>165</v>
      </c>
      <c r="L41" s="358"/>
      <c r="M41" s="358"/>
      <c r="N41" s="358"/>
    </row>
    <row r="42" spans="2:14" ht="27.75" customHeight="1">
      <c r="B42" s="205" t="s">
        <v>462</v>
      </c>
      <c r="C42" s="384"/>
      <c r="D42" s="199" t="s">
        <v>301</v>
      </c>
      <c r="E42" s="199" t="s">
        <v>315</v>
      </c>
      <c r="F42" s="204" t="s">
        <v>463</v>
      </c>
      <c r="G42" s="385"/>
      <c r="H42" s="199"/>
      <c r="I42" s="200">
        <f>I43</f>
        <v>529</v>
      </c>
      <c r="J42" s="200">
        <f>J43</f>
        <v>115</v>
      </c>
      <c r="K42" s="200">
        <f>K43</f>
        <v>115</v>
      </c>
      <c r="L42" s="358"/>
      <c r="M42" s="358"/>
      <c r="N42" s="358"/>
    </row>
    <row r="43" spans="2:14" ht="14.25" customHeight="1">
      <c r="B43" s="206" t="s">
        <v>407</v>
      </c>
      <c r="C43" s="389"/>
      <c r="D43" s="199" t="s">
        <v>301</v>
      </c>
      <c r="E43" s="199" t="s">
        <v>315</v>
      </c>
      <c r="F43" s="204" t="s">
        <v>463</v>
      </c>
      <c r="G43" s="241">
        <v>200</v>
      </c>
      <c r="H43" s="241"/>
      <c r="I43" s="200">
        <f>I44</f>
        <v>529</v>
      </c>
      <c r="J43" s="200">
        <f>J44</f>
        <v>115</v>
      </c>
      <c r="K43" s="200">
        <f>K44</f>
        <v>115</v>
      </c>
      <c r="L43" s="358"/>
      <c r="M43" s="358"/>
      <c r="N43" s="358"/>
    </row>
    <row r="44" spans="2:14" ht="14.25" customHeight="1">
      <c r="B44" s="206" t="s">
        <v>409</v>
      </c>
      <c r="C44" s="384"/>
      <c r="D44" s="199" t="s">
        <v>301</v>
      </c>
      <c r="E44" s="199" t="s">
        <v>315</v>
      </c>
      <c r="F44" s="204" t="s">
        <v>463</v>
      </c>
      <c r="G44" s="241">
        <v>240</v>
      </c>
      <c r="H44" s="241"/>
      <c r="I44" s="200">
        <f>I45</f>
        <v>529</v>
      </c>
      <c r="J44" s="200">
        <f>J45</f>
        <v>115</v>
      </c>
      <c r="K44" s="200">
        <f>K45</f>
        <v>115</v>
      </c>
      <c r="L44" s="358"/>
      <c r="M44" s="358"/>
      <c r="N44" s="358"/>
    </row>
    <row r="45" spans="2:14" ht="14.25" customHeight="1">
      <c r="B45" s="201" t="s">
        <v>391</v>
      </c>
      <c r="C45" s="384"/>
      <c r="D45" s="199" t="s">
        <v>301</v>
      </c>
      <c r="E45" s="199" t="s">
        <v>315</v>
      </c>
      <c r="F45" s="204" t="s">
        <v>463</v>
      </c>
      <c r="G45" s="241">
        <v>240</v>
      </c>
      <c r="H45" s="241">
        <v>2</v>
      </c>
      <c r="I45" s="200">
        <v>529</v>
      </c>
      <c r="J45" s="200">
        <v>115</v>
      </c>
      <c r="K45" s="200">
        <v>115</v>
      </c>
      <c r="L45" s="358"/>
      <c r="M45" s="358"/>
      <c r="N45" s="358"/>
    </row>
    <row r="46" spans="2:14" ht="14.25" customHeight="1">
      <c r="B46" s="207" t="s">
        <v>411</v>
      </c>
      <c r="C46" s="384"/>
      <c r="D46" s="199" t="s">
        <v>301</v>
      </c>
      <c r="E46" s="199" t="s">
        <v>315</v>
      </c>
      <c r="F46" s="204" t="s">
        <v>463</v>
      </c>
      <c r="G46" s="385">
        <v>800</v>
      </c>
      <c r="H46" s="241"/>
      <c r="I46" s="200">
        <f>I47</f>
        <v>410</v>
      </c>
      <c r="J46" s="200">
        <f>J47</f>
        <v>0</v>
      </c>
      <c r="K46" s="200">
        <f>K47</f>
        <v>0</v>
      </c>
      <c r="L46" s="358"/>
      <c r="M46" s="358"/>
      <c r="N46" s="358"/>
    </row>
    <row r="47" spans="2:14" ht="14.25" customHeight="1">
      <c r="B47" s="207" t="s">
        <v>413</v>
      </c>
      <c r="C47" s="384"/>
      <c r="D47" s="199" t="s">
        <v>301</v>
      </c>
      <c r="E47" s="199" t="s">
        <v>315</v>
      </c>
      <c r="F47" s="204" t="s">
        <v>463</v>
      </c>
      <c r="G47" s="385">
        <v>850</v>
      </c>
      <c r="H47" s="241"/>
      <c r="I47" s="200">
        <f>I48</f>
        <v>410</v>
      </c>
      <c r="J47" s="200">
        <f>J48</f>
        <v>0</v>
      </c>
      <c r="K47" s="200">
        <f>K48</f>
        <v>0</v>
      </c>
      <c r="L47" s="358"/>
      <c r="M47" s="358"/>
      <c r="N47" s="358"/>
    </row>
    <row r="48" spans="2:14" ht="14.25" customHeight="1">
      <c r="B48" s="207" t="s">
        <v>391</v>
      </c>
      <c r="C48" s="384"/>
      <c r="D48" s="199" t="s">
        <v>301</v>
      </c>
      <c r="E48" s="199" t="s">
        <v>315</v>
      </c>
      <c r="F48" s="204" t="s">
        <v>463</v>
      </c>
      <c r="G48" s="385">
        <v>850</v>
      </c>
      <c r="H48" s="199" t="s">
        <v>415</v>
      </c>
      <c r="I48" s="200">
        <v>410</v>
      </c>
      <c r="J48" s="200"/>
      <c r="K48" s="200"/>
      <c r="L48" s="358"/>
      <c r="M48" s="358"/>
      <c r="N48" s="358"/>
    </row>
    <row r="49" spans="2:14" ht="27.75" customHeight="1">
      <c r="B49" s="222" t="s">
        <v>460</v>
      </c>
      <c r="C49" s="390"/>
      <c r="D49" s="199" t="s">
        <v>301</v>
      </c>
      <c r="E49" s="199" t="s">
        <v>315</v>
      </c>
      <c r="F49" s="204" t="s">
        <v>461</v>
      </c>
      <c r="G49" s="241"/>
      <c r="H49" s="199"/>
      <c r="I49" s="200">
        <f>I50</f>
        <v>432.5</v>
      </c>
      <c r="J49" s="200">
        <f>J50</f>
        <v>50</v>
      </c>
      <c r="K49" s="200">
        <f>K50</f>
        <v>50</v>
      </c>
      <c r="L49" s="358"/>
      <c r="M49" s="358"/>
      <c r="N49" s="358"/>
    </row>
    <row r="50" spans="2:14" ht="14.25" customHeight="1">
      <c r="B50" s="206" t="s">
        <v>407</v>
      </c>
      <c r="C50" s="382"/>
      <c r="D50" s="199" t="s">
        <v>301</v>
      </c>
      <c r="E50" s="199" t="s">
        <v>315</v>
      </c>
      <c r="F50" s="204" t="s">
        <v>461</v>
      </c>
      <c r="G50" s="241">
        <v>200</v>
      </c>
      <c r="H50" s="199"/>
      <c r="I50" s="200">
        <f>I51</f>
        <v>432.5</v>
      </c>
      <c r="J50" s="200">
        <f>J51</f>
        <v>50</v>
      </c>
      <c r="K50" s="200">
        <f>K51</f>
        <v>50</v>
      </c>
      <c r="L50" s="358"/>
      <c r="M50" s="358"/>
      <c r="N50" s="358"/>
    </row>
    <row r="51" spans="2:14" ht="14.25" customHeight="1">
      <c r="B51" s="206" t="s">
        <v>409</v>
      </c>
      <c r="C51" s="381"/>
      <c r="D51" s="199" t="s">
        <v>301</v>
      </c>
      <c r="E51" s="199" t="s">
        <v>315</v>
      </c>
      <c r="F51" s="204" t="s">
        <v>461</v>
      </c>
      <c r="G51" s="241">
        <v>240</v>
      </c>
      <c r="H51" s="199"/>
      <c r="I51" s="200">
        <f>I52</f>
        <v>432.5</v>
      </c>
      <c r="J51" s="200">
        <f>J52</f>
        <v>50</v>
      </c>
      <c r="K51" s="200">
        <f>K52</f>
        <v>50</v>
      </c>
      <c r="L51" s="358"/>
      <c r="M51" s="358"/>
      <c r="N51" s="358"/>
    </row>
    <row r="52" spans="2:14" ht="14.25" customHeight="1">
      <c r="B52" s="201" t="s">
        <v>391</v>
      </c>
      <c r="C52" s="381"/>
      <c r="D52" s="199" t="s">
        <v>301</v>
      </c>
      <c r="E52" s="199" t="s">
        <v>315</v>
      </c>
      <c r="F52" s="204" t="s">
        <v>461</v>
      </c>
      <c r="G52" s="241">
        <v>240</v>
      </c>
      <c r="H52" s="199" t="s">
        <v>415</v>
      </c>
      <c r="I52" s="200">
        <v>432.5</v>
      </c>
      <c r="J52" s="200">
        <v>50</v>
      </c>
      <c r="K52" s="200">
        <v>50</v>
      </c>
      <c r="L52" s="358"/>
      <c r="M52" s="358"/>
      <c r="N52" s="358"/>
    </row>
    <row r="53" spans="2:14" ht="14.25" customHeight="1" hidden="1">
      <c r="B53" s="207" t="s">
        <v>411</v>
      </c>
      <c r="C53" s="381"/>
      <c r="D53" s="199" t="s">
        <v>301</v>
      </c>
      <c r="E53" s="199" t="s">
        <v>315</v>
      </c>
      <c r="F53" s="204" t="s">
        <v>461</v>
      </c>
      <c r="G53" s="241">
        <v>800</v>
      </c>
      <c r="H53" s="199"/>
      <c r="I53" s="200">
        <f>I54</f>
        <v>0</v>
      </c>
      <c r="J53" s="200">
        <f>J54</f>
        <v>0</v>
      </c>
      <c r="K53" s="200">
        <f>K54</f>
        <v>0</v>
      </c>
      <c r="L53" s="358"/>
      <c r="M53" s="358"/>
      <c r="N53" s="358"/>
    </row>
    <row r="54" spans="2:14" ht="14.25" customHeight="1" hidden="1">
      <c r="B54" s="207" t="s">
        <v>413</v>
      </c>
      <c r="C54" s="381"/>
      <c r="D54" s="199" t="s">
        <v>301</v>
      </c>
      <c r="E54" s="199" t="s">
        <v>315</v>
      </c>
      <c r="F54" s="204" t="s">
        <v>461</v>
      </c>
      <c r="G54" s="241">
        <v>850</v>
      </c>
      <c r="H54" s="199"/>
      <c r="I54" s="200">
        <f>I55</f>
        <v>0</v>
      </c>
      <c r="J54" s="200">
        <f>J55</f>
        <v>0</v>
      </c>
      <c r="K54" s="200">
        <f>K55</f>
        <v>0</v>
      </c>
      <c r="L54" s="358"/>
      <c r="M54" s="358"/>
      <c r="N54" s="358"/>
    </row>
    <row r="55" spans="2:14" ht="14.25" customHeight="1" hidden="1">
      <c r="B55" s="207" t="s">
        <v>391</v>
      </c>
      <c r="C55" s="381"/>
      <c r="D55" s="199" t="s">
        <v>301</v>
      </c>
      <c r="E55" s="199" t="s">
        <v>315</v>
      </c>
      <c r="F55" s="204" t="s">
        <v>461</v>
      </c>
      <c r="G55" s="241">
        <v>850</v>
      </c>
      <c r="H55" s="199" t="s">
        <v>415</v>
      </c>
      <c r="I55" s="200"/>
      <c r="J55" s="200"/>
      <c r="K55" s="200"/>
      <c r="L55" s="358"/>
      <c r="M55" s="358"/>
      <c r="N55" s="358"/>
    </row>
    <row r="56" spans="2:14" ht="14.25" customHeight="1">
      <c r="B56" s="378" t="s">
        <v>320</v>
      </c>
      <c r="C56" s="384"/>
      <c r="D56" s="220" t="s">
        <v>321</v>
      </c>
      <c r="E56" s="220"/>
      <c r="F56" s="220"/>
      <c r="G56" s="220"/>
      <c r="H56" s="220"/>
      <c r="I56" s="200">
        <f aca="true" t="shared" si="0" ref="I56:I61">I57</f>
        <v>2932.2</v>
      </c>
      <c r="J56" s="200">
        <f aca="true" t="shared" si="1" ref="J56:J61">J57</f>
        <v>2992.3</v>
      </c>
      <c r="K56" s="200">
        <f aca="true" t="shared" si="2" ref="K56:K61">K57</f>
        <v>2992.3</v>
      </c>
      <c r="L56" s="358"/>
      <c r="M56" s="358"/>
      <c r="N56" s="358"/>
    </row>
    <row r="57" spans="2:14" ht="14.25" customHeight="1">
      <c r="B57" s="391" t="s">
        <v>326</v>
      </c>
      <c r="C57" s="384"/>
      <c r="D57" s="198" t="s">
        <v>321</v>
      </c>
      <c r="E57" s="198" t="s">
        <v>327</v>
      </c>
      <c r="F57" s="199"/>
      <c r="G57" s="241"/>
      <c r="H57" s="199"/>
      <c r="I57" s="200">
        <f t="shared" si="0"/>
        <v>2932.2</v>
      </c>
      <c r="J57" s="200">
        <f t="shared" si="1"/>
        <v>2992.3</v>
      </c>
      <c r="K57" s="200">
        <f t="shared" si="2"/>
        <v>2992.3</v>
      </c>
      <c r="L57" s="358"/>
      <c r="M57" s="358"/>
      <c r="N57" s="358"/>
    </row>
    <row r="58" spans="2:14" ht="27.75" customHeight="1">
      <c r="B58" s="392" t="s">
        <v>488</v>
      </c>
      <c r="C58" s="384"/>
      <c r="D58" s="199" t="s">
        <v>321</v>
      </c>
      <c r="E58" s="199" t="s">
        <v>327</v>
      </c>
      <c r="F58" s="393" t="s">
        <v>489</v>
      </c>
      <c r="G58" s="241"/>
      <c r="H58" s="199"/>
      <c r="I58" s="200">
        <f t="shared" si="0"/>
        <v>2932.2</v>
      </c>
      <c r="J58" s="200">
        <f t="shared" si="1"/>
        <v>2992.3</v>
      </c>
      <c r="K58" s="200">
        <f t="shared" si="2"/>
        <v>2992.3</v>
      </c>
      <c r="L58" s="358"/>
      <c r="M58" s="358"/>
      <c r="N58" s="358"/>
    </row>
    <row r="59" spans="2:14" ht="27.75" customHeight="1">
      <c r="B59" s="394" t="s">
        <v>763</v>
      </c>
      <c r="C59" s="384"/>
      <c r="D59" s="199" t="s">
        <v>321</v>
      </c>
      <c r="E59" s="199" t="s">
        <v>327</v>
      </c>
      <c r="F59" s="393" t="s">
        <v>507</v>
      </c>
      <c r="G59" s="199"/>
      <c r="H59" s="199"/>
      <c r="I59" s="200">
        <f t="shared" si="0"/>
        <v>2932.2</v>
      </c>
      <c r="J59" s="200">
        <f t="shared" si="1"/>
        <v>2992.3</v>
      </c>
      <c r="K59" s="200">
        <f t="shared" si="2"/>
        <v>2992.3</v>
      </c>
      <c r="L59" s="358"/>
      <c r="M59" s="358"/>
      <c r="N59" s="358"/>
    </row>
    <row r="60" spans="2:14" ht="15.75" customHeight="1">
      <c r="B60" s="206" t="s">
        <v>407</v>
      </c>
      <c r="C60" s="384"/>
      <c r="D60" s="199" t="s">
        <v>321</v>
      </c>
      <c r="E60" s="199" t="s">
        <v>327</v>
      </c>
      <c r="F60" s="393" t="s">
        <v>507</v>
      </c>
      <c r="G60" s="199" t="s">
        <v>408</v>
      </c>
      <c r="H60" s="199"/>
      <c r="I60" s="200">
        <f t="shared" si="0"/>
        <v>2932.2</v>
      </c>
      <c r="J60" s="200">
        <f t="shared" si="1"/>
        <v>2992.3</v>
      </c>
      <c r="K60" s="200">
        <f t="shared" si="2"/>
        <v>2992.3</v>
      </c>
      <c r="L60" s="358"/>
      <c r="M60" s="358"/>
      <c r="N60" s="358"/>
    </row>
    <row r="61" spans="2:14" ht="14.25" customHeight="1">
      <c r="B61" s="206" t="s">
        <v>409</v>
      </c>
      <c r="C61" s="381"/>
      <c r="D61" s="199" t="s">
        <v>321</v>
      </c>
      <c r="E61" s="199" t="s">
        <v>327</v>
      </c>
      <c r="F61" s="393" t="s">
        <v>507</v>
      </c>
      <c r="G61" s="199" t="s">
        <v>410</v>
      </c>
      <c r="H61" s="199"/>
      <c r="I61" s="200">
        <f t="shared" si="0"/>
        <v>2932.2</v>
      </c>
      <c r="J61" s="200">
        <f t="shared" si="1"/>
        <v>2992.3</v>
      </c>
      <c r="K61" s="200">
        <f t="shared" si="2"/>
        <v>2992.3</v>
      </c>
      <c r="L61" s="358"/>
      <c r="M61" s="358"/>
      <c r="N61" s="358"/>
    </row>
    <row r="62" spans="2:14" ht="14.25" customHeight="1">
      <c r="B62" s="201" t="s">
        <v>391</v>
      </c>
      <c r="C62" s="381"/>
      <c r="D62" s="199" t="s">
        <v>321</v>
      </c>
      <c r="E62" s="199" t="s">
        <v>327</v>
      </c>
      <c r="F62" s="393" t="s">
        <v>507</v>
      </c>
      <c r="G62" s="199" t="s">
        <v>410</v>
      </c>
      <c r="H62" s="199" t="s">
        <v>415</v>
      </c>
      <c r="I62" s="200">
        <v>2932.2</v>
      </c>
      <c r="J62" s="200">
        <v>2992.3</v>
      </c>
      <c r="K62" s="200">
        <v>2992.3</v>
      </c>
      <c r="L62" s="358"/>
      <c r="M62" s="358"/>
      <c r="N62" s="358"/>
    </row>
    <row r="63" spans="2:14" ht="14.25" customHeight="1">
      <c r="B63" s="378" t="s">
        <v>328</v>
      </c>
      <c r="C63" s="389"/>
      <c r="D63" s="220" t="s">
        <v>329</v>
      </c>
      <c r="E63" s="220"/>
      <c r="F63" s="310"/>
      <c r="G63" s="375"/>
      <c r="H63" s="220"/>
      <c r="I63" s="376">
        <f>I70+I64</f>
        <v>2168.1</v>
      </c>
      <c r="J63" s="376">
        <f>J70+J64</f>
        <v>25.6</v>
      </c>
      <c r="K63" s="376">
        <f>K70+K64</f>
        <v>0</v>
      </c>
      <c r="L63" s="358"/>
      <c r="M63" s="358"/>
      <c r="N63" s="358"/>
    </row>
    <row r="64" spans="2:14" ht="14.25" customHeight="1">
      <c r="B64" s="391" t="s">
        <v>330</v>
      </c>
      <c r="C64" s="389"/>
      <c r="D64" s="198" t="s">
        <v>329</v>
      </c>
      <c r="E64" s="198" t="s">
        <v>331</v>
      </c>
      <c r="F64" s="204"/>
      <c r="G64" s="375"/>
      <c r="H64" s="220"/>
      <c r="I64" s="200">
        <f>I65</f>
        <v>90</v>
      </c>
      <c r="J64" s="200">
        <f>J65</f>
        <v>0</v>
      </c>
      <c r="K64" s="200">
        <f>K65</f>
        <v>0</v>
      </c>
      <c r="L64" s="358"/>
      <c r="M64" s="358"/>
      <c r="N64" s="358"/>
    </row>
    <row r="65" spans="2:14" ht="14.25" customHeight="1">
      <c r="B65" s="201" t="s">
        <v>395</v>
      </c>
      <c r="C65" s="389"/>
      <c r="D65" s="199" t="s">
        <v>329</v>
      </c>
      <c r="E65" s="198" t="s">
        <v>331</v>
      </c>
      <c r="F65" s="204" t="s">
        <v>511</v>
      </c>
      <c r="G65" s="375"/>
      <c r="H65" s="220"/>
      <c r="I65" s="200">
        <f>I66</f>
        <v>90</v>
      </c>
      <c r="J65" s="200">
        <f>J66</f>
        <v>0</v>
      </c>
      <c r="K65" s="200">
        <f>K66</f>
        <v>0</v>
      </c>
      <c r="L65" s="358"/>
      <c r="M65" s="358"/>
      <c r="N65" s="358"/>
    </row>
    <row r="66" spans="2:14" ht="48.75" customHeight="1">
      <c r="B66" s="205" t="s">
        <v>510</v>
      </c>
      <c r="C66" s="389"/>
      <c r="D66" s="199" t="s">
        <v>329</v>
      </c>
      <c r="E66" s="198" t="s">
        <v>331</v>
      </c>
      <c r="F66" s="204" t="s">
        <v>511</v>
      </c>
      <c r="G66" s="375"/>
      <c r="H66" s="220"/>
      <c r="I66" s="200">
        <f>I67</f>
        <v>90</v>
      </c>
      <c r="J66" s="200">
        <f>J67</f>
        <v>0</v>
      </c>
      <c r="K66" s="200">
        <f>K67</f>
        <v>0</v>
      </c>
      <c r="L66" s="358"/>
      <c r="M66" s="358"/>
      <c r="N66" s="358"/>
    </row>
    <row r="67" spans="2:14" ht="14.25" customHeight="1">
      <c r="B67" s="206" t="s">
        <v>407</v>
      </c>
      <c r="C67" s="389"/>
      <c r="D67" s="199" t="s">
        <v>329</v>
      </c>
      <c r="E67" s="198" t="s">
        <v>331</v>
      </c>
      <c r="F67" s="204" t="s">
        <v>511</v>
      </c>
      <c r="G67" s="241">
        <v>200</v>
      </c>
      <c r="H67" s="220"/>
      <c r="I67" s="200">
        <f>I68</f>
        <v>90</v>
      </c>
      <c r="J67" s="200">
        <f>J68</f>
        <v>0</v>
      </c>
      <c r="K67" s="200">
        <f>K68</f>
        <v>0</v>
      </c>
      <c r="L67" s="358"/>
      <c r="M67" s="358"/>
      <c r="N67" s="358"/>
    </row>
    <row r="68" spans="2:14" ht="14.25" customHeight="1">
      <c r="B68" s="206" t="s">
        <v>409</v>
      </c>
      <c r="C68" s="389"/>
      <c r="D68" s="199" t="s">
        <v>329</v>
      </c>
      <c r="E68" s="198" t="s">
        <v>331</v>
      </c>
      <c r="F68" s="204" t="s">
        <v>511</v>
      </c>
      <c r="G68" s="241">
        <v>240</v>
      </c>
      <c r="H68" s="220"/>
      <c r="I68" s="200">
        <f>I69</f>
        <v>90</v>
      </c>
      <c r="J68" s="200">
        <f>J69</f>
        <v>0</v>
      </c>
      <c r="K68" s="200">
        <f>K69</f>
        <v>0</v>
      </c>
      <c r="L68" s="358"/>
      <c r="M68" s="358"/>
      <c r="N68" s="358"/>
    </row>
    <row r="69" spans="2:14" ht="14.25" customHeight="1">
      <c r="B69" s="201" t="s">
        <v>391</v>
      </c>
      <c r="C69" s="389"/>
      <c r="D69" s="199" t="s">
        <v>329</v>
      </c>
      <c r="E69" s="198" t="s">
        <v>331</v>
      </c>
      <c r="F69" s="204" t="s">
        <v>511</v>
      </c>
      <c r="G69" s="241">
        <v>240</v>
      </c>
      <c r="H69" s="199" t="s">
        <v>415</v>
      </c>
      <c r="I69" s="200">
        <v>90</v>
      </c>
      <c r="J69" s="200"/>
      <c r="K69" s="200"/>
      <c r="L69" s="358"/>
      <c r="M69" s="358"/>
      <c r="N69" s="358"/>
    </row>
    <row r="70" spans="2:14" ht="14.25" customHeight="1">
      <c r="B70" s="395" t="s">
        <v>332</v>
      </c>
      <c r="C70" s="389"/>
      <c r="D70" s="198" t="s">
        <v>329</v>
      </c>
      <c r="E70" s="198" t="s">
        <v>333</v>
      </c>
      <c r="F70" s="199"/>
      <c r="G70" s="241"/>
      <c r="H70" s="199"/>
      <c r="I70" s="200">
        <f>I71</f>
        <v>2078.1</v>
      </c>
      <c r="J70" s="200">
        <f>J71</f>
        <v>25.6</v>
      </c>
      <c r="K70" s="200">
        <f>K71</f>
        <v>0</v>
      </c>
      <c r="L70" s="358"/>
      <c r="M70" s="358"/>
      <c r="N70" s="358"/>
    </row>
    <row r="71" spans="2:14" ht="27.75" customHeight="1">
      <c r="B71" s="379" t="s">
        <v>527</v>
      </c>
      <c r="C71" s="381"/>
      <c r="D71" s="199" t="s">
        <v>329</v>
      </c>
      <c r="E71" s="199" t="s">
        <v>333</v>
      </c>
      <c r="F71" s="204" t="s">
        <v>528</v>
      </c>
      <c r="G71" s="241"/>
      <c r="H71" s="199"/>
      <c r="I71" s="200">
        <f>I72</f>
        <v>2078.1</v>
      </c>
      <c r="J71" s="200">
        <f>J72</f>
        <v>25.6</v>
      </c>
      <c r="K71" s="200">
        <f>K72</f>
        <v>0</v>
      </c>
      <c r="L71" s="358"/>
      <c r="M71" s="358"/>
      <c r="N71" s="358"/>
    </row>
    <row r="72" spans="2:14" ht="27.75" customHeight="1">
      <c r="B72" s="394" t="s">
        <v>764</v>
      </c>
      <c r="C72" s="387"/>
      <c r="D72" s="199" t="s">
        <v>329</v>
      </c>
      <c r="E72" s="199" t="s">
        <v>333</v>
      </c>
      <c r="F72" s="204" t="s">
        <v>538</v>
      </c>
      <c r="G72" s="199"/>
      <c r="H72" s="199"/>
      <c r="I72" s="200">
        <f>I73</f>
        <v>2078.1</v>
      </c>
      <c r="J72" s="200">
        <f>J73</f>
        <v>25.6</v>
      </c>
      <c r="K72" s="200">
        <f>K73</f>
        <v>0</v>
      </c>
      <c r="L72" s="358"/>
      <c r="M72" s="358"/>
      <c r="N72" s="358"/>
    </row>
    <row r="73" spans="2:14" ht="14.25" customHeight="1">
      <c r="B73" s="206" t="s">
        <v>407</v>
      </c>
      <c r="C73" s="387"/>
      <c r="D73" s="199" t="s">
        <v>329</v>
      </c>
      <c r="E73" s="199" t="s">
        <v>333</v>
      </c>
      <c r="F73" s="204" t="s">
        <v>538</v>
      </c>
      <c r="G73" s="199" t="s">
        <v>408</v>
      </c>
      <c r="H73" s="199"/>
      <c r="I73" s="200">
        <f>I74</f>
        <v>2078.1</v>
      </c>
      <c r="J73" s="200">
        <f>J74</f>
        <v>25.6</v>
      </c>
      <c r="K73" s="200">
        <f>K74</f>
        <v>0</v>
      </c>
      <c r="L73" s="358"/>
      <c r="M73" s="358"/>
      <c r="N73" s="358"/>
    </row>
    <row r="74" spans="2:14" ht="14.25" customHeight="1">
      <c r="B74" s="206" t="s">
        <v>409</v>
      </c>
      <c r="C74" s="387"/>
      <c r="D74" s="199" t="s">
        <v>329</v>
      </c>
      <c r="E74" s="199" t="s">
        <v>333</v>
      </c>
      <c r="F74" s="204" t="s">
        <v>538</v>
      </c>
      <c r="G74" s="199" t="s">
        <v>410</v>
      </c>
      <c r="H74" s="199"/>
      <c r="I74" s="200">
        <f>I75</f>
        <v>2078.1</v>
      </c>
      <c r="J74" s="200">
        <f>J75</f>
        <v>25.6</v>
      </c>
      <c r="K74" s="200">
        <f>K75</f>
        <v>0</v>
      </c>
      <c r="L74" s="358"/>
      <c r="M74" s="358"/>
      <c r="N74" s="358"/>
    </row>
    <row r="75" spans="2:14" ht="14.25" customHeight="1">
      <c r="B75" s="201" t="s">
        <v>391</v>
      </c>
      <c r="C75" s="387"/>
      <c r="D75" s="199" t="s">
        <v>329</v>
      </c>
      <c r="E75" s="199" t="s">
        <v>333</v>
      </c>
      <c r="F75" s="204" t="s">
        <v>538</v>
      </c>
      <c r="G75" s="199" t="s">
        <v>410</v>
      </c>
      <c r="H75" s="199" t="s">
        <v>415</v>
      </c>
      <c r="I75" s="200">
        <v>2078.1</v>
      </c>
      <c r="J75" s="200">
        <v>25.6</v>
      </c>
      <c r="K75" s="200"/>
      <c r="L75" s="358"/>
      <c r="M75" s="358"/>
      <c r="N75" s="358"/>
    </row>
    <row r="76" spans="2:14" ht="14.25" customHeight="1">
      <c r="B76" s="378" t="s">
        <v>360</v>
      </c>
      <c r="C76" s="374"/>
      <c r="D76" s="220" t="s">
        <v>361</v>
      </c>
      <c r="E76" s="220"/>
      <c r="F76" s="310"/>
      <c r="G76" s="375"/>
      <c r="H76" s="220"/>
      <c r="I76" s="376">
        <f>I77</f>
        <v>2046.3</v>
      </c>
      <c r="J76" s="376">
        <f>J77</f>
        <v>4092.5</v>
      </c>
      <c r="K76" s="376">
        <f>K77</f>
        <v>4092.5</v>
      </c>
      <c r="L76" s="358"/>
      <c r="M76" s="358"/>
      <c r="N76" s="358"/>
    </row>
    <row r="77" spans="2:14" ht="14.25" customHeight="1">
      <c r="B77" s="391" t="s">
        <v>366</v>
      </c>
      <c r="C77" s="396"/>
      <c r="D77" s="198" t="s">
        <v>361</v>
      </c>
      <c r="E77" s="198" t="s">
        <v>367</v>
      </c>
      <c r="F77" s="204"/>
      <c r="G77" s="241"/>
      <c r="H77" s="199"/>
      <c r="I77" s="200">
        <f>I78+I82</f>
        <v>2046.3</v>
      </c>
      <c r="J77" s="200">
        <f>J78</f>
        <v>4092.5</v>
      </c>
      <c r="K77" s="200">
        <f>K78</f>
        <v>4092.5</v>
      </c>
      <c r="L77" s="358"/>
      <c r="M77" s="358"/>
      <c r="N77" s="358"/>
    </row>
    <row r="78" spans="2:14" ht="32.25" customHeight="1">
      <c r="B78" s="205" t="s">
        <v>728</v>
      </c>
      <c r="C78" s="381"/>
      <c r="D78" s="202">
        <v>1000</v>
      </c>
      <c r="E78" s="202">
        <v>1004</v>
      </c>
      <c r="F78" s="271" t="s">
        <v>729</v>
      </c>
      <c r="G78" s="199"/>
      <c r="H78" s="199"/>
      <c r="I78" s="200">
        <f>I79</f>
        <v>2046.3</v>
      </c>
      <c r="J78" s="200">
        <f>J79</f>
        <v>4092.5</v>
      </c>
      <c r="K78" s="200">
        <f>K79</f>
        <v>4092.5</v>
      </c>
      <c r="L78" s="358"/>
      <c r="M78" s="358"/>
      <c r="N78" s="358"/>
    </row>
    <row r="79" spans="2:14" ht="28.5">
      <c r="B79" s="206" t="s">
        <v>541</v>
      </c>
      <c r="C79" s="384"/>
      <c r="D79" s="202">
        <v>1000</v>
      </c>
      <c r="E79" s="202">
        <v>1004</v>
      </c>
      <c r="F79" s="271" t="s">
        <v>729</v>
      </c>
      <c r="G79" s="199" t="s">
        <v>516</v>
      </c>
      <c r="H79" s="199"/>
      <c r="I79" s="200">
        <f>I80</f>
        <v>2046.3</v>
      </c>
      <c r="J79" s="200">
        <f>J80</f>
        <v>4092.5</v>
      </c>
      <c r="K79" s="200">
        <f>K80</f>
        <v>4092.5</v>
      </c>
      <c r="L79" s="358"/>
      <c r="M79" s="358"/>
      <c r="N79" s="358"/>
    </row>
    <row r="80" spans="2:14" ht="14.25" customHeight="1">
      <c r="B80" s="397" t="s">
        <v>517</v>
      </c>
      <c r="C80" s="389"/>
      <c r="D80" s="202">
        <v>1000</v>
      </c>
      <c r="E80" s="202">
        <v>1004</v>
      </c>
      <c r="F80" s="271" t="s">
        <v>729</v>
      </c>
      <c r="G80" s="199" t="s">
        <v>518</v>
      </c>
      <c r="H80" s="199"/>
      <c r="I80" s="200">
        <f>I81</f>
        <v>2046.3</v>
      </c>
      <c r="J80" s="200">
        <f>J81</f>
        <v>4092.5</v>
      </c>
      <c r="K80" s="200">
        <f>K81</f>
        <v>4092.5</v>
      </c>
      <c r="L80" s="358"/>
      <c r="M80" s="358"/>
      <c r="N80" s="358"/>
    </row>
    <row r="81" spans="2:14" ht="12.75" customHeight="1">
      <c r="B81" s="201" t="s">
        <v>392</v>
      </c>
      <c r="C81" s="389"/>
      <c r="D81" s="202">
        <v>1000</v>
      </c>
      <c r="E81" s="202">
        <v>1004</v>
      </c>
      <c r="F81" s="271" t="s">
        <v>729</v>
      </c>
      <c r="G81" s="199" t="s">
        <v>518</v>
      </c>
      <c r="H81" s="199" t="s">
        <v>453</v>
      </c>
      <c r="I81" s="200">
        <v>2046.3</v>
      </c>
      <c r="J81" s="200">
        <v>4092.5</v>
      </c>
      <c r="K81" s="200">
        <v>4092.5</v>
      </c>
      <c r="L81" s="358"/>
      <c r="M81" s="358"/>
      <c r="N81" s="358"/>
    </row>
    <row r="82" spans="2:14" ht="28.5" customHeight="1" hidden="1">
      <c r="B82" s="205" t="s">
        <v>728</v>
      </c>
      <c r="C82" s="389"/>
      <c r="D82" s="202">
        <v>1000</v>
      </c>
      <c r="E82" s="202">
        <v>1004</v>
      </c>
      <c r="F82" s="271" t="s">
        <v>730</v>
      </c>
      <c r="G82" s="199"/>
      <c r="H82" s="199"/>
      <c r="I82" s="200">
        <f>I83</f>
        <v>0</v>
      </c>
      <c r="J82" s="227">
        <v>0</v>
      </c>
      <c r="K82" s="227">
        <v>0</v>
      </c>
      <c r="L82" s="358"/>
      <c r="M82" s="358"/>
      <c r="N82" s="358"/>
    </row>
    <row r="83" spans="2:14" ht="28.5" hidden="1">
      <c r="B83" s="206" t="s">
        <v>541</v>
      </c>
      <c r="C83" s="389"/>
      <c r="D83" s="202">
        <v>1000</v>
      </c>
      <c r="E83" s="202">
        <v>1004</v>
      </c>
      <c r="F83" s="271" t="s">
        <v>730</v>
      </c>
      <c r="G83" s="199" t="s">
        <v>516</v>
      </c>
      <c r="H83" s="199"/>
      <c r="I83" s="200">
        <f>I84</f>
        <v>0</v>
      </c>
      <c r="J83" s="227">
        <v>0</v>
      </c>
      <c r="K83" s="227">
        <v>0</v>
      </c>
      <c r="L83" s="358"/>
      <c r="M83" s="358"/>
      <c r="N83" s="358"/>
    </row>
    <row r="84" spans="2:14" ht="12.75" customHeight="1" hidden="1">
      <c r="B84" s="397" t="s">
        <v>517</v>
      </c>
      <c r="C84" s="389"/>
      <c r="D84" s="202">
        <v>1000</v>
      </c>
      <c r="E84" s="202">
        <v>1004</v>
      </c>
      <c r="F84" s="271" t="s">
        <v>730</v>
      </c>
      <c r="G84" s="199" t="s">
        <v>518</v>
      </c>
      <c r="H84" s="199"/>
      <c r="I84" s="200">
        <f>I85</f>
        <v>0</v>
      </c>
      <c r="J84" s="227">
        <v>0</v>
      </c>
      <c r="K84" s="227">
        <v>0</v>
      </c>
      <c r="L84" s="358"/>
      <c r="M84" s="358"/>
      <c r="N84" s="358"/>
    </row>
    <row r="85" spans="2:14" ht="14.25" customHeight="1" hidden="1">
      <c r="B85" s="201" t="s">
        <v>392</v>
      </c>
      <c r="C85" s="389"/>
      <c r="D85" s="202">
        <v>1000</v>
      </c>
      <c r="E85" s="202">
        <v>1004</v>
      </c>
      <c r="F85" s="271" t="s">
        <v>730</v>
      </c>
      <c r="G85" s="199" t="s">
        <v>518</v>
      </c>
      <c r="H85" s="199" t="s">
        <v>453</v>
      </c>
      <c r="I85" s="200"/>
      <c r="J85" s="200"/>
      <c r="K85" s="200"/>
      <c r="L85" s="358"/>
      <c r="M85" s="358"/>
      <c r="N85" s="358"/>
    </row>
    <row r="86" spans="2:14" ht="14.25" customHeight="1">
      <c r="B86" s="378" t="s">
        <v>765</v>
      </c>
      <c r="C86" s="398" t="s">
        <v>766</v>
      </c>
      <c r="D86" s="220"/>
      <c r="E86" s="199"/>
      <c r="F86" s="199"/>
      <c r="G86" s="199"/>
      <c r="H86" s="199"/>
      <c r="I86" s="376">
        <f>I92+I236+I275+I375</f>
        <v>133044.7</v>
      </c>
      <c r="J86" s="376">
        <f>J92+J236+J275+J375</f>
        <v>99293.1</v>
      </c>
      <c r="K86" s="376">
        <f>K92+K236+K275+K375</f>
        <v>51318.8</v>
      </c>
      <c r="L86" s="377"/>
      <c r="M86" s="358"/>
      <c r="N86" s="358"/>
    </row>
    <row r="87" spans="2:14" ht="14.25" customHeight="1" hidden="1">
      <c r="B87" s="206" t="s">
        <v>390</v>
      </c>
      <c r="C87" s="398"/>
      <c r="D87" s="220"/>
      <c r="E87" s="199"/>
      <c r="F87" s="199"/>
      <c r="G87" s="199"/>
      <c r="H87" s="199" t="s">
        <v>669</v>
      </c>
      <c r="I87" s="200"/>
      <c r="J87" s="200"/>
      <c r="K87" s="200"/>
      <c r="L87" s="358"/>
      <c r="M87" s="358"/>
      <c r="N87" s="358"/>
    </row>
    <row r="88" spans="2:14" ht="14.25" customHeight="1">
      <c r="B88" s="206" t="s">
        <v>391</v>
      </c>
      <c r="C88" s="382"/>
      <c r="D88" s="220"/>
      <c r="E88" s="199"/>
      <c r="F88" s="199"/>
      <c r="G88" s="199"/>
      <c r="H88" s="241">
        <v>2</v>
      </c>
      <c r="I88" s="200">
        <f>I98+I109+I114+I117+I120+I136+I158+I163+I211+I220+I224+I227+I231+I243+I249+I253+I257+I266+I274+I306+I310+I314+I318+I352+I381+I398+I401+I208+I261+I346+I229+I166+I339+I342+I296+I301+I216+I218+I440+I282+I289+I214+I172+I403+I145+I358+I364+I151+I411+I322+I167+I141+I148+I177+I370+I327+I452+I270</f>
        <v>59218</v>
      </c>
      <c r="J88" s="200">
        <f>J98+J109+J114+J117+J120+J136+J158+J163+J211+J220+J224+J227+J231+J243+J249+J253+J257+J266+J274+J306+J310+J314+J318+J352+J381+J398+J401+J208+J261+J346+J229+J166+J339+J342+J296+J301+J216+J218+J440+J282+J289+J214+J172+J403+J145+J358+J364+J151+J411+J322+J167+J141+J148+J177+J370+J327</f>
        <v>31118.100000000002</v>
      </c>
      <c r="K88" s="200">
        <f>K98+K109+K114+K117+K120+K136+K158+K163+K211+K220+K224+K227+K231+K243+K249+K253+K257+K266+K274+K306+K310+K314+K318+K352+K381+K398+K401+K208+K261+K346+K229+K166+K339+K342+K296+K301+K216+K218+K440+K282+K289+K214+K172+K403+K145+K358+K364+K151+K411+K322+K167+K141+K148+K177+K370+K327</f>
        <v>26037.000000000004</v>
      </c>
      <c r="L88" s="358"/>
      <c r="M88" s="358"/>
      <c r="N88" s="358"/>
    </row>
    <row r="89" spans="2:14" ht="14.25" customHeight="1">
      <c r="B89" s="206" t="s">
        <v>392</v>
      </c>
      <c r="C89" s="382"/>
      <c r="D89" s="220"/>
      <c r="E89" s="199"/>
      <c r="F89" s="199"/>
      <c r="G89" s="199"/>
      <c r="H89" s="241">
        <v>3</v>
      </c>
      <c r="I89" s="200">
        <f>I186+I189+I193+I196+I262+I374+I425+I429+I431+I435+I446+I456+I459+I347+I200+I124+I182+I335+I441+I283+I290+I359+I365+I471+I474+I102+I463+I323+I328</f>
        <v>69151.9</v>
      </c>
      <c r="J89" s="200">
        <f>J186+J189+J193+J196+J262+J374+J425+J429+J431+J435+J446+J456+J459+J347+J200+J124+J182+J335+J441+J283+J290+J359+J365+J471+J474+J102+J463+J323+J328</f>
        <v>53062.40000000001</v>
      </c>
      <c r="K89" s="200">
        <f>K186+K189+K193+K196+K262+K374+K425+K429+K431+K435+K446+K456+K459+K347+K200+K124+K182+K335+K441+K283+K290+K359+K365+K471+K474+K102+K463+K323+K328</f>
        <v>25280.799999999996</v>
      </c>
      <c r="L89" s="358"/>
      <c r="M89" s="358"/>
      <c r="N89" s="358"/>
    </row>
    <row r="90" spans="2:14" ht="14.25" customHeight="1">
      <c r="B90" s="206" t="s">
        <v>393</v>
      </c>
      <c r="C90" s="382"/>
      <c r="D90" s="220"/>
      <c r="E90" s="199"/>
      <c r="F90" s="199"/>
      <c r="G90" s="199"/>
      <c r="H90" s="241">
        <v>4</v>
      </c>
      <c r="I90" s="200">
        <f>I130+I421+I442+I407+I415+I284+I291+I360+I366+I467+I235+I329</f>
        <v>4674.8</v>
      </c>
      <c r="J90" s="200">
        <f>J130+J421+J442+J407+J415+J284+J291+J360+J366+J467+J235+J329</f>
        <v>14835.6</v>
      </c>
      <c r="K90" s="200">
        <f>K130+K421+K442+K407+K415+K284+K291+K360+K366+K467+K235+K329</f>
        <v>1</v>
      </c>
      <c r="L90" s="358"/>
      <c r="M90" s="358"/>
      <c r="N90" s="358"/>
    </row>
    <row r="91" spans="2:14" ht="14.25" customHeight="1" hidden="1">
      <c r="B91" s="206" t="s">
        <v>394</v>
      </c>
      <c r="C91" s="382"/>
      <c r="D91" s="220"/>
      <c r="E91" s="199"/>
      <c r="F91" s="199"/>
      <c r="G91" s="199"/>
      <c r="H91" s="241">
        <v>6</v>
      </c>
      <c r="I91" s="200"/>
      <c r="J91" s="200"/>
      <c r="K91" s="200"/>
      <c r="L91" s="358"/>
      <c r="M91" s="358"/>
      <c r="N91" s="358"/>
    </row>
    <row r="92" spans="2:14" ht="14.25" customHeight="1">
      <c r="B92" s="378" t="s">
        <v>300</v>
      </c>
      <c r="C92" s="382"/>
      <c r="D92" s="220" t="s">
        <v>301</v>
      </c>
      <c r="E92" s="220"/>
      <c r="F92" s="220"/>
      <c r="G92" s="220"/>
      <c r="H92" s="220"/>
      <c r="I92" s="376">
        <f>I93+I103+I125+I131+I137</f>
        <v>50577.100000000006</v>
      </c>
      <c r="J92" s="376">
        <f>J93+J103+J125+J131+J137</f>
        <v>24792.2</v>
      </c>
      <c r="K92" s="376">
        <f>K93+K103+K125+K131+K137</f>
        <v>22919.300000000003</v>
      </c>
      <c r="L92" s="358"/>
      <c r="M92" s="358"/>
      <c r="N92" s="358"/>
    </row>
    <row r="93" spans="2:14" ht="27.75" customHeight="1">
      <c r="B93" s="197" t="s">
        <v>302</v>
      </c>
      <c r="C93" s="399"/>
      <c r="D93" s="198" t="s">
        <v>301</v>
      </c>
      <c r="E93" s="198" t="s">
        <v>303</v>
      </c>
      <c r="F93" s="199"/>
      <c r="G93" s="199"/>
      <c r="H93" s="199"/>
      <c r="I93" s="200">
        <f>I94+I99</f>
        <v>2336.2</v>
      </c>
      <c r="J93" s="200">
        <f>J94</f>
        <v>1785.1</v>
      </c>
      <c r="K93" s="200">
        <f>K94</f>
        <v>1985.1</v>
      </c>
      <c r="L93" s="358"/>
      <c r="M93" s="358"/>
      <c r="N93" s="358"/>
    </row>
    <row r="94" spans="2:14" ht="14.25" customHeight="1">
      <c r="B94" s="206" t="s">
        <v>395</v>
      </c>
      <c r="C94" s="390"/>
      <c r="D94" s="199" t="s">
        <v>301</v>
      </c>
      <c r="E94" s="199" t="s">
        <v>303</v>
      </c>
      <c r="F94" s="199" t="s">
        <v>396</v>
      </c>
      <c r="G94" s="199"/>
      <c r="H94" s="199"/>
      <c r="I94" s="200">
        <f>I95</f>
        <v>2336.2</v>
      </c>
      <c r="J94" s="200">
        <f>J95</f>
        <v>1785.1</v>
      </c>
      <c r="K94" s="200">
        <f>K95</f>
        <v>1985.1</v>
      </c>
      <c r="L94" s="358"/>
      <c r="M94" s="358"/>
      <c r="N94" s="358"/>
    </row>
    <row r="95" spans="2:14" ht="14.25" customHeight="1">
      <c r="B95" s="203" t="s">
        <v>397</v>
      </c>
      <c r="C95" s="384"/>
      <c r="D95" s="199" t="s">
        <v>301</v>
      </c>
      <c r="E95" s="199" t="s">
        <v>303</v>
      </c>
      <c r="F95" s="204" t="s">
        <v>398</v>
      </c>
      <c r="G95" s="199"/>
      <c r="H95" s="199"/>
      <c r="I95" s="200">
        <f>I96</f>
        <v>2336.2</v>
      </c>
      <c r="J95" s="200">
        <f>J96</f>
        <v>1785.1</v>
      </c>
      <c r="K95" s="200">
        <f>K96</f>
        <v>1985.1</v>
      </c>
      <c r="L95" s="358"/>
      <c r="M95" s="358"/>
      <c r="N95" s="358"/>
    </row>
    <row r="96" spans="2:14" ht="29.25" customHeight="1">
      <c r="B96" s="205" t="s">
        <v>399</v>
      </c>
      <c r="C96" s="384"/>
      <c r="D96" s="199" t="s">
        <v>301</v>
      </c>
      <c r="E96" s="199" t="s">
        <v>303</v>
      </c>
      <c r="F96" s="204" t="s">
        <v>398</v>
      </c>
      <c r="G96" s="199" t="s">
        <v>400</v>
      </c>
      <c r="H96" s="199"/>
      <c r="I96" s="200">
        <f>I97</f>
        <v>2336.2</v>
      </c>
      <c r="J96" s="200">
        <f>J97</f>
        <v>1785.1</v>
      </c>
      <c r="K96" s="200">
        <f>K97</f>
        <v>1985.1</v>
      </c>
      <c r="L96" s="358"/>
      <c r="M96" s="358"/>
      <c r="N96" s="358"/>
    </row>
    <row r="97" spans="2:14" ht="14.25" customHeight="1">
      <c r="B97" s="201" t="s">
        <v>401</v>
      </c>
      <c r="C97" s="384"/>
      <c r="D97" s="199" t="s">
        <v>301</v>
      </c>
      <c r="E97" s="199" t="s">
        <v>303</v>
      </c>
      <c r="F97" s="204" t="s">
        <v>398</v>
      </c>
      <c r="G97" s="199" t="s">
        <v>402</v>
      </c>
      <c r="H97" s="199"/>
      <c r="I97" s="200">
        <f>I98</f>
        <v>2336.2</v>
      </c>
      <c r="J97" s="200">
        <f>J98</f>
        <v>1785.1</v>
      </c>
      <c r="K97" s="200">
        <f>K98</f>
        <v>1985.1</v>
      </c>
      <c r="L97" s="358"/>
      <c r="M97" s="358"/>
      <c r="N97" s="358"/>
    </row>
    <row r="98" spans="2:14" ht="14.25" customHeight="1">
      <c r="B98" s="201" t="s">
        <v>391</v>
      </c>
      <c r="C98" s="384"/>
      <c r="D98" s="199" t="s">
        <v>301</v>
      </c>
      <c r="E98" s="199" t="s">
        <v>303</v>
      </c>
      <c r="F98" s="204" t="s">
        <v>398</v>
      </c>
      <c r="G98" s="199" t="s">
        <v>402</v>
      </c>
      <c r="H98" s="199">
        <v>2</v>
      </c>
      <c r="I98" s="200">
        <v>2336.2</v>
      </c>
      <c r="J98" s="200">
        <v>1785.1</v>
      </c>
      <c r="K98" s="200">
        <v>1985.1</v>
      </c>
      <c r="L98" s="358"/>
      <c r="M98" s="358"/>
      <c r="N98" s="358"/>
    </row>
    <row r="99" spans="2:14" ht="42.75" hidden="1">
      <c r="B99" s="386" t="s">
        <v>403</v>
      </c>
      <c r="C99" s="387"/>
      <c r="D99" s="199" t="s">
        <v>301</v>
      </c>
      <c r="E99" s="199" t="s">
        <v>303</v>
      </c>
      <c r="F99" s="204" t="s">
        <v>404</v>
      </c>
      <c r="G99" s="199"/>
      <c r="H99" s="199"/>
      <c r="I99" s="200">
        <f>I100</f>
        <v>0</v>
      </c>
      <c r="J99" s="200">
        <f>J100</f>
        <v>0</v>
      </c>
      <c r="K99" s="200">
        <f>K100</f>
        <v>0</v>
      </c>
      <c r="L99" s="358"/>
      <c r="M99" s="358"/>
      <c r="N99" s="358"/>
    </row>
    <row r="100" spans="2:14" ht="32.25" customHeight="1" hidden="1">
      <c r="B100" s="267" t="s">
        <v>399</v>
      </c>
      <c r="C100" s="387"/>
      <c r="D100" s="199" t="s">
        <v>301</v>
      </c>
      <c r="E100" s="199" t="s">
        <v>303</v>
      </c>
      <c r="F100" s="204" t="s">
        <v>404</v>
      </c>
      <c r="G100" s="199" t="s">
        <v>400</v>
      </c>
      <c r="H100" s="199"/>
      <c r="I100" s="200">
        <f>I101</f>
        <v>0</v>
      </c>
      <c r="J100" s="200">
        <f>J101</f>
        <v>0</v>
      </c>
      <c r="K100" s="200">
        <f>K101</f>
        <v>0</v>
      </c>
      <c r="L100" s="358"/>
      <c r="M100" s="358"/>
      <c r="N100" s="358"/>
    </row>
    <row r="101" spans="2:14" ht="14.25" customHeight="1" hidden="1">
      <c r="B101" s="201" t="s">
        <v>401</v>
      </c>
      <c r="C101" s="387"/>
      <c r="D101" s="199" t="s">
        <v>301</v>
      </c>
      <c r="E101" s="199" t="s">
        <v>303</v>
      </c>
      <c r="F101" s="204" t="s">
        <v>404</v>
      </c>
      <c r="G101" s="199" t="s">
        <v>402</v>
      </c>
      <c r="H101" s="199"/>
      <c r="I101" s="200">
        <f>I102</f>
        <v>0</v>
      </c>
      <c r="J101" s="200">
        <f>J102</f>
        <v>0</v>
      </c>
      <c r="K101" s="200">
        <f>K102</f>
        <v>0</v>
      </c>
      <c r="L101" s="358"/>
      <c r="M101" s="358"/>
      <c r="N101" s="358"/>
    </row>
    <row r="102" spans="2:14" ht="14.25" customHeight="1" hidden="1">
      <c r="B102" s="201" t="s">
        <v>392</v>
      </c>
      <c r="C102" s="387"/>
      <c r="D102" s="199" t="s">
        <v>301</v>
      </c>
      <c r="E102" s="199" t="s">
        <v>303</v>
      </c>
      <c r="F102" s="204" t="s">
        <v>404</v>
      </c>
      <c r="G102" s="199" t="s">
        <v>402</v>
      </c>
      <c r="H102" s="199">
        <v>3</v>
      </c>
      <c r="I102" s="200"/>
      <c r="J102" s="200"/>
      <c r="K102" s="200"/>
      <c r="L102" s="358"/>
      <c r="M102" s="358"/>
      <c r="N102" s="358"/>
    </row>
    <row r="103" spans="2:14" ht="27.75" customHeight="1">
      <c r="B103" s="197" t="s">
        <v>306</v>
      </c>
      <c r="C103" s="383"/>
      <c r="D103" s="198" t="s">
        <v>301</v>
      </c>
      <c r="E103" s="198" t="s">
        <v>307</v>
      </c>
      <c r="F103" s="202"/>
      <c r="G103" s="199"/>
      <c r="H103" s="199"/>
      <c r="I103" s="200">
        <f>I104+I110</f>
        <v>17915.5</v>
      </c>
      <c r="J103" s="200">
        <f>J104+J110</f>
        <v>11594.7</v>
      </c>
      <c r="K103" s="200">
        <f>K104+K110</f>
        <v>11794.7</v>
      </c>
      <c r="L103" s="358"/>
      <c r="M103" s="358"/>
      <c r="N103" s="358"/>
    </row>
    <row r="104" spans="2:14" ht="27.75" customHeight="1">
      <c r="B104" s="379" t="s">
        <v>767</v>
      </c>
      <c r="C104" s="384"/>
      <c r="D104" s="199" t="s">
        <v>301</v>
      </c>
      <c r="E104" s="199" t="s">
        <v>307</v>
      </c>
      <c r="F104" s="204" t="s">
        <v>417</v>
      </c>
      <c r="G104" s="199"/>
      <c r="H104" s="199"/>
      <c r="I104" s="200">
        <f>I106</f>
        <v>15</v>
      </c>
      <c r="J104" s="200">
        <f>J106</f>
        <v>15</v>
      </c>
      <c r="K104" s="200">
        <f>K106</f>
        <v>15</v>
      </c>
      <c r="L104" s="358"/>
      <c r="M104" s="358"/>
      <c r="N104" s="358"/>
    </row>
    <row r="105" spans="2:14" ht="14.25" customHeight="1">
      <c r="B105" s="201" t="s">
        <v>418</v>
      </c>
      <c r="C105" s="384"/>
      <c r="D105" s="199" t="s">
        <v>301</v>
      </c>
      <c r="E105" s="199" t="s">
        <v>307</v>
      </c>
      <c r="F105" s="204" t="s">
        <v>417</v>
      </c>
      <c r="G105" s="199"/>
      <c r="H105" s="199"/>
      <c r="I105" s="200">
        <f>I106</f>
        <v>15</v>
      </c>
      <c r="J105" s="200">
        <f>J106</f>
        <v>15</v>
      </c>
      <c r="K105" s="200">
        <f>K106</f>
        <v>15</v>
      </c>
      <c r="L105" s="358"/>
      <c r="M105" s="358"/>
      <c r="N105" s="358"/>
    </row>
    <row r="106" spans="2:14" ht="14.25" customHeight="1">
      <c r="B106" s="201" t="s">
        <v>419</v>
      </c>
      <c r="C106" s="384"/>
      <c r="D106" s="199" t="s">
        <v>301</v>
      </c>
      <c r="E106" s="199" t="s">
        <v>307</v>
      </c>
      <c r="F106" s="204" t="s">
        <v>420</v>
      </c>
      <c r="G106" s="199"/>
      <c r="H106" s="199"/>
      <c r="I106" s="200">
        <f>I107</f>
        <v>15</v>
      </c>
      <c r="J106" s="200">
        <f>J107</f>
        <v>15</v>
      </c>
      <c r="K106" s="200">
        <f>K107</f>
        <v>15</v>
      </c>
      <c r="L106" s="358"/>
      <c r="M106" s="358"/>
      <c r="N106" s="358"/>
    </row>
    <row r="107" spans="2:14" ht="14.25" customHeight="1">
      <c r="B107" s="206" t="s">
        <v>407</v>
      </c>
      <c r="C107" s="384"/>
      <c r="D107" s="199" t="s">
        <v>301</v>
      </c>
      <c r="E107" s="199" t="s">
        <v>307</v>
      </c>
      <c r="F107" s="204" t="s">
        <v>420</v>
      </c>
      <c r="G107" s="199" t="s">
        <v>408</v>
      </c>
      <c r="H107" s="199"/>
      <c r="I107" s="200">
        <f>I108</f>
        <v>15</v>
      </c>
      <c r="J107" s="200">
        <f>J108</f>
        <v>15</v>
      </c>
      <c r="K107" s="200">
        <f>K108</f>
        <v>15</v>
      </c>
      <c r="L107" s="358"/>
      <c r="M107" s="358"/>
      <c r="N107" s="358"/>
    </row>
    <row r="108" spans="2:14" ht="14.25" customHeight="1">
      <c r="B108" s="206" t="s">
        <v>409</v>
      </c>
      <c r="C108" s="384"/>
      <c r="D108" s="199" t="s">
        <v>301</v>
      </c>
      <c r="E108" s="199" t="s">
        <v>307</v>
      </c>
      <c r="F108" s="204" t="s">
        <v>420</v>
      </c>
      <c r="G108" s="199" t="s">
        <v>410</v>
      </c>
      <c r="H108" s="199"/>
      <c r="I108" s="200">
        <f>I109</f>
        <v>15</v>
      </c>
      <c r="J108" s="200">
        <f>J109</f>
        <v>15</v>
      </c>
      <c r="K108" s="200">
        <f>K109</f>
        <v>15</v>
      </c>
      <c r="L108" s="358"/>
      <c r="M108" s="358"/>
      <c r="N108" s="358"/>
    </row>
    <row r="109" spans="2:14" ht="14.25" customHeight="1">
      <c r="B109" s="201" t="s">
        <v>391</v>
      </c>
      <c r="C109" s="381"/>
      <c r="D109" s="199" t="s">
        <v>301</v>
      </c>
      <c r="E109" s="199" t="s">
        <v>307</v>
      </c>
      <c r="F109" s="204" t="s">
        <v>420</v>
      </c>
      <c r="G109" s="199" t="s">
        <v>410</v>
      </c>
      <c r="H109" s="199" t="s">
        <v>415</v>
      </c>
      <c r="I109" s="200">
        <v>15</v>
      </c>
      <c r="J109" s="200">
        <v>15</v>
      </c>
      <c r="K109" s="200">
        <v>15</v>
      </c>
      <c r="L109" s="358"/>
      <c r="M109" s="358"/>
      <c r="N109" s="358"/>
    </row>
    <row r="110" spans="2:14" ht="14.25" customHeight="1">
      <c r="B110" s="201" t="s">
        <v>395</v>
      </c>
      <c r="C110" s="381"/>
      <c r="D110" s="199" t="s">
        <v>301</v>
      </c>
      <c r="E110" s="199" t="s">
        <v>307</v>
      </c>
      <c r="F110" s="199" t="s">
        <v>396</v>
      </c>
      <c r="G110" s="199"/>
      <c r="H110" s="199"/>
      <c r="I110" s="200">
        <f>I111+I121</f>
        <v>17900.5</v>
      </c>
      <c r="J110" s="200">
        <f>J111</f>
        <v>11579.7</v>
      </c>
      <c r="K110" s="200">
        <f>K111</f>
        <v>11779.7</v>
      </c>
      <c r="L110" s="358"/>
      <c r="M110" s="358"/>
      <c r="N110" s="358"/>
    </row>
    <row r="111" spans="2:14" ht="14.25" customHeight="1">
      <c r="B111" s="203" t="s">
        <v>421</v>
      </c>
      <c r="C111" s="384"/>
      <c r="D111" s="199" t="s">
        <v>301</v>
      </c>
      <c r="E111" s="199" t="s">
        <v>307</v>
      </c>
      <c r="F111" s="204" t="s">
        <v>422</v>
      </c>
      <c r="G111" s="199"/>
      <c r="H111" s="199"/>
      <c r="I111" s="200">
        <f>I112+I115+I118</f>
        <v>17900.5</v>
      </c>
      <c r="J111" s="200">
        <f>J112+J115+J118</f>
        <v>11579.7</v>
      </c>
      <c r="K111" s="200">
        <f>K112+K115+K118</f>
        <v>11779.7</v>
      </c>
      <c r="L111" s="358"/>
      <c r="M111" s="358"/>
      <c r="N111" s="358"/>
    </row>
    <row r="112" spans="1:256" s="402" customFormat="1" ht="27.75" customHeight="1">
      <c r="A112" s="400"/>
      <c r="B112" s="205" t="s">
        <v>399</v>
      </c>
      <c r="C112" s="207"/>
      <c r="D112" s="199" t="s">
        <v>301</v>
      </c>
      <c r="E112" s="199" t="s">
        <v>307</v>
      </c>
      <c r="F112" s="204" t="s">
        <v>422</v>
      </c>
      <c r="G112" s="199" t="s">
        <v>400</v>
      </c>
      <c r="H112" s="199"/>
      <c r="I112" s="200">
        <f>I113</f>
        <v>16705.8</v>
      </c>
      <c r="J112" s="200">
        <f>J113</f>
        <v>11509.7</v>
      </c>
      <c r="K112" s="200">
        <f>K113</f>
        <v>11709.7</v>
      </c>
      <c r="L112" s="358"/>
      <c r="M112" s="358"/>
      <c r="N112" s="358"/>
      <c r="O112" s="354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1"/>
      <c r="BK112" s="401"/>
      <c r="BL112" s="401"/>
      <c r="BM112" s="401"/>
      <c r="BN112" s="401"/>
      <c r="IS112" s="357"/>
      <c r="IT112" s="357"/>
      <c r="IU112" s="357"/>
      <c r="IV112" s="357"/>
    </row>
    <row r="113" spans="1:256" s="402" customFormat="1" ht="16.5" customHeight="1">
      <c r="A113" s="400"/>
      <c r="B113" s="201" t="s">
        <v>401</v>
      </c>
      <c r="C113" s="207"/>
      <c r="D113" s="199" t="s">
        <v>301</v>
      </c>
      <c r="E113" s="199" t="s">
        <v>307</v>
      </c>
      <c r="F113" s="204" t="s">
        <v>422</v>
      </c>
      <c r="G113" s="199" t="s">
        <v>402</v>
      </c>
      <c r="H113" s="199"/>
      <c r="I113" s="200">
        <f>I114</f>
        <v>16705.8</v>
      </c>
      <c r="J113" s="200">
        <f>J114</f>
        <v>11509.7</v>
      </c>
      <c r="K113" s="200">
        <f>K114</f>
        <v>11709.7</v>
      </c>
      <c r="L113" s="358"/>
      <c r="M113" s="358"/>
      <c r="N113" s="358"/>
      <c r="O113" s="354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401"/>
      <c r="AG113" s="401"/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  <c r="AY113" s="401"/>
      <c r="AZ113" s="401"/>
      <c r="BA113" s="401"/>
      <c r="BB113" s="401"/>
      <c r="BC113" s="401"/>
      <c r="BD113" s="401"/>
      <c r="BE113" s="401"/>
      <c r="BF113" s="401"/>
      <c r="BG113" s="401"/>
      <c r="BH113" s="401"/>
      <c r="BI113" s="401"/>
      <c r="BJ113" s="401"/>
      <c r="BK113" s="401"/>
      <c r="BL113" s="401"/>
      <c r="BM113" s="401"/>
      <c r="BN113" s="401"/>
      <c r="IS113" s="357"/>
      <c r="IT113" s="357"/>
      <c r="IU113" s="357"/>
      <c r="IV113" s="357"/>
    </row>
    <row r="114" spans="1:256" s="402" customFormat="1" ht="16.5" customHeight="1">
      <c r="A114" s="400"/>
      <c r="B114" s="201" t="s">
        <v>391</v>
      </c>
      <c r="C114" s="207"/>
      <c r="D114" s="199" t="s">
        <v>301</v>
      </c>
      <c r="E114" s="199" t="s">
        <v>307</v>
      </c>
      <c r="F114" s="204" t="s">
        <v>422</v>
      </c>
      <c r="G114" s="199" t="s">
        <v>402</v>
      </c>
      <c r="H114" s="199">
        <v>2</v>
      </c>
      <c r="I114" s="200">
        <v>16705.8</v>
      </c>
      <c r="J114" s="200">
        <v>11509.7</v>
      </c>
      <c r="K114" s="200">
        <v>11709.7</v>
      </c>
      <c r="L114" s="403"/>
      <c r="M114" s="358"/>
      <c r="N114" s="358"/>
      <c r="O114" s="354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  <c r="AY114" s="401"/>
      <c r="AZ114" s="401"/>
      <c r="BA114" s="401"/>
      <c r="BB114" s="401"/>
      <c r="BC114" s="401"/>
      <c r="BD114" s="401"/>
      <c r="BE114" s="401"/>
      <c r="BF114" s="401"/>
      <c r="BG114" s="401"/>
      <c r="BH114" s="401"/>
      <c r="BI114" s="401"/>
      <c r="BJ114" s="401"/>
      <c r="BK114" s="401"/>
      <c r="BL114" s="401"/>
      <c r="BM114" s="401"/>
      <c r="BN114" s="401"/>
      <c r="IS114" s="357"/>
      <c r="IT114" s="357"/>
      <c r="IU114" s="357"/>
      <c r="IV114" s="357"/>
    </row>
    <row r="115" spans="2:14" ht="14.25" customHeight="1">
      <c r="B115" s="206" t="s">
        <v>407</v>
      </c>
      <c r="C115" s="384"/>
      <c r="D115" s="199" t="s">
        <v>301</v>
      </c>
      <c r="E115" s="199" t="s">
        <v>307</v>
      </c>
      <c r="F115" s="204" t="s">
        <v>422</v>
      </c>
      <c r="G115" s="199" t="s">
        <v>408</v>
      </c>
      <c r="H115" s="199"/>
      <c r="I115" s="200">
        <f>I116</f>
        <v>1174.7</v>
      </c>
      <c r="J115" s="200">
        <f>J116</f>
        <v>50</v>
      </c>
      <c r="K115" s="200">
        <f>K116</f>
        <v>50</v>
      </c>
      <c r="L115" s="358"/>
      <c r="M115" s="358"/>
      <c r="N115" s="358"/>
    </row>
    <row r="116" spans="2:14" ht="14.25" customHeight="1">
      <c r="B116" s="206" t="s">
        <v>409</v>
      </c>
      <c r="C116" s="384"/>
      <c r="D116" s="199" t="s">
        <v>301</v>
      </c>
      <c r="E116" s="199" t="s">
        <v>307</v>
      </c>
      <c r="F116" s="204" t="s">
        <v>422</v>
      </c>
      <c r="G116" s="199" t="s">
        <v>410</v>
      </c>
      <c r="H116" s="199"/>
      <c r="I116" s="200">
        <f>I117</f>
        <v>1174.7</v>
      </c>
      <c r="J116" s="200">
        <f>J117</f>
        <v>50</v>
      </c>
      <c r="K116" s="200">
        <f>K117</f>
        <v>50</v>
      </c>
      <c r="L116" s="358"/>
      <c r="M116" s="358"/>
      <c r="N116" s="358"/>
    </row>
    <row r="117" spans="2:14" ht="17.25" customHeight="1">
      <c r="B117" s="201" t="s">
        <v>391</v>
      </c>
      <c r="C117" s="384"/>
      <c r="D117" s="199" t="s">
        <v>301</v>
      </c>
      <c r="E117" s="199" t="s">
        <v>307</v>
      </c>
      <c r="F117" s="204" t="s">
        <v>422</v>
      </c>
      <c r="G117" s="199" t="s">
        <v>410</v>
      </c>
      <c r="H117" s="199">
        <v>2</v>
      </c>
      <c r="I117" s="200">
        <v>1174.7</v>
      </c>
      <c r="J117" s="200">
        <v>50</v>
      </c>
      <c r="K117" s="200">
        <v>50</v>
      </c>
      <c r="L117" s="403"/>
      <c r="M117" s="358"/>
      <c r="N117" s="358"/>
    </row>
    <row r="118" spans="2:14" ht="14.25" customHeight="1">
      <c r="B118" s="207" t="s">
        <v>411</v>
      </c>
      <c r="C118" s="384"/>
      <c r="D118" s="199" t="s">
        <v>301</v>
      </c>
      <c r="E118" s="199" t="s">
        <v>307</v>
      </c>
      <c r="F118" s="204" t="s">
        <v>422</v>
      </c>
      <c r="G118" s="385">
        <v>800</v>
      </c>
      <c r="H118" s="389"/>
      <c r="I118" s="200">
        <f>I119</f>
        <v>20</v>
      </c>
      <c r="J118" s="200">
        <f>J119</f>
        <v>20</v>
      </c>
      <c r="K118" s="200">
        <f>K119</f>
        <v>20</v>
      </c>
      <c r="L118" s="358"/>
      <c r="M118" s="358"/>
      <c r="N118" s="358"/>
    </row>
    <row r="119" spans="2:14" ht="14.25" customHeight="1">
      <c r="B119" s="207" t="s">
        <v>413</v>
      </c>
      <c r="C119" s="384"/>
      <c r="D119" s="199" t="s">
        <v>301</v>
      </c>
      <c r="E119" s="199" t="s">
        <v>307</v>
      </c>
      <c r="F119" s="204" t="s">
        <v>422</v>
      </c>
      <c r="G119" s="385">
        <v>850</v>
      </c>
      <c r="H119" s="389"/>
      <c r="I119" s="200">
        <f>I120</f>
        <v>20</v>
      </c>
      <c r="J119" s="200">
        <f>J120</f>
        <v>20</v>
      </c>
      <c r="K119" s="200">
        <f>K120</f>
        <v>20</v>
      </c>
      <c r="L119" s="358"/>
      <c r="M119" s="358"/>
      <c r="N119" s="358"/>
    </row>
    <row r="120" spans="2:14" ht="14.25" customHeight="1">
      <c r="B120" s="207" t="s">
        <v>391</v>
      </c>
      <c r="C120" s="384"/>
      <c r="D120" s="199" t="s">
        <v>301</v>
      </c>
      <c r="E120" s="199" t="s">
        <v>307</v>
      </c>
      <c r="F120" s="204" t="s">
        <v>422</v>
      </c>
      <c r="G120" s="385">
        <v>850</v>
      </c>
      <c r="H120" s="385">
        <v>2</v>
      </c>
      <c r="I120" s="200">
        <v>20</v>
      </c>
      <c r="J120" s="200">
        <v>20</v>
      </c>
      <c r="K120" s="200">
        <v>20</v>
      </c>
      <c r="L120" s="358"/>
      <c r="M120" s="358"/>
      <c r="N120" s="358"/>
    </row>
    <row r="121" spans="2:14" ht="41.25" customHeight="1" hidden="1">
      <c r="B121" s="386" t="s">
        <v>403</v>
      </c>
      <c r="C121" s="387"/>
      <c r="D121" s="199" t="s">
        <v>301</v>
      </c>
      <c r="E121" s="199" t="s">
        <v>307</v>
      </c>
      <c r="F121" s="204" t="s">
        <v>404</v>
      </c>
      <c r="G121" s="199"/>
      <c r="H121" s="199"/>
      <c r="I121" s="200">
        <f>I122</f>
        <v>0</v>
      </c>
      <c r="J121" s="200">
        <f>J122</f>
        <v>0</v>
      </c>
      <c r="K121" s="200">
        <f>K122</f>
        <v>0</v>
      </c>
      <c r="L121" s="358"/>
      <c r="M121" s="358"/>
      <c r="N121" s="358"/>
    </row>
    <row r="122" spans="2:14" ht="30.75" customHeight="1" hidden="1">
      <c r="B122" s="267" t="s">
        <v>399</v>
      </c>
      <c r="C122" s="387"/>
      <c r="D122" s="199" t="s">
        <v>301</v>
      </c>
      <c r="E122" s="199" t="s">
        <v>307</v>
      </c>
      <c r="F122" s="204" t="s">
        <v>404</v>
      </c>
      <c r="G122" s="199" t="s">
        <v>400</v>
      </c>
      <c r="H122" s="199"/>
      <c r="I122" s="200">
        <f>I123</f>
        <v>0</v>
      </c>
      <c r="J122" s="200">
        <f>J123</f>
        <v>0</v>
      </c>
      <c r="K122" s="200">
        <f>K123</f>
        <v>0</v>
      </c>
      <c r="L122" s="358"/>
      <c r="M122" s="358"/>
      <c r="N122" s="358"/>
    </row>
    <row r="123" spans="2:14" ht="14.25" customHeight="1" hidden="1">
      <c r="B123" s="201" t="s">
        <v>401</v>
      </c>
      <c r="C123" s="387"/>
      <c r="D123" s="199" t="s">
        <v>301</v>
      </c>
      <c r="E123" s="199" t="s">
        <v>307</v>
      </c>
      <c r="F123" s="204" t="s">
        <v>404</v>
      </c>
      <c r="G123" s="199" t="s">
        <v>402</v>
      </c>
      <c r="H123" s="199"/>
      <c r="I123" s="200">
        <f>I124</f>
        <v>0</v>
      </c>
      <c r="J123" s="200">
        <f>J124</f>
        <v>0</v>
      </c>
      <c r="K123" s="200">
        <f>K124</f>
        <v>0</v>
      </c>
      <c r="L123" s="358"/>
      <c r="M123" s="358"/>
      <c r="N123" s="358"/>
    </row>
    <row r="124" spans="2:14" ht="14.25" customHeight="1" hidden="1">
      <c r="B124" s="201" t="s">
        <v>392</v>
      </c>
      <c r="C124" s="387"/>
      <c r="D124" s="199" t="s">
        <v>301</v>
      </c>
      <c r="E124" s="199" t="s">
        <v>307</v>
      </c>
      <c r="F124" s="204" t="s">
        <v>404</v>
      </c>
      <c r="G124" s="199" t="s">
        <v>402</v>
      </c>
      <c r="H124" s="199">
        <v>3</v>
      </c>
      <c r="I124" s="200"/>
      <c r="J124" s="200"/>
      <c r="K124" s="200"/>
      <c r="L124" s="358"/>
      <c r="M124" s="358"/>
      <c r="N124" s="358"/>
    </row>
    <row r="125" spans="2:14" ht="15" customHeight="1">
      <c r="B125" s="404" t="s">
        <v>308</v>
      </c>
      <c r="C125" s="383"/>
      <c r="D125" s="198" t="s">
        <v>301</v>
      </c>
      <c r="E125" s="198" t="s">
        <v>309</v>
      </c>
      <c r="F125" s="204"/>
      <c r="G125" s="199"/>
      <c r="H125" s="199"/>
      <c r="I125" s="200">
        <f>I126</f>
        <v>14</v>
      </c>
      <c r="J125" s="200">
        <f>J126</f>
        <v>1.1</v>
      </c>
      <c r="K125" s="200">
        <f>K126</f>
        <v>1</v>
      </c>
      <c r="L125" s="358"/>
      <c r="M125" s="358"/>
      <c r="N125" s="358"/>
    </row>
    <row r="126" spans="2:14" ht="15" customHeight="1">
      <c r="B126" s="201" t="s">
        <v>395</v>
      </c>
      <c r="C126" s="384"/>
      <c r="D126" s="199" t="s">
        <v>301</v>
      </c>
      <c r="E126" s="199" t="s">
        <v>309</v>
      </c>
      <c r="F126" s="199" t="s">
        <v>396</v>
      </c>
      <c r="G126" s="199"/>
      <c r="H126" s="199"/>
      <c r="I126" s="200">
        <f>I127</f>
        <v>14</v>
      </c>
      <c r="J126" s="200">
        <f>J127</f>
        <v>1.1</v>
      </c>
      <c r="K126" s="200">
        <f>K127</f>
        <v>1</v>
      </c>
      <c r="L126" s="358"/>
      <c r="M126" s="358"/>
      <c r="N126" s="358"/>
    </row>
    <row r="127" spans="2:14" ht="40.5" customHeight="1">
      <c r="B127" s="205" t="s">
        <v>423</v>
      </c>
      <c r="C127" s="384"/>
      <c r="D127" s="199" t="s">
        <v>301</v>
      </c>
      <c r="E127" s="199" t="s">
        <v>309</v>
      </c>
      <c r="F127" s="204" t="s">
        <v>424</v>
      </c>
      <c r="G127" s="199"/>
      <c r="H127" s="199"/>
      <c r="I127" s="200">
        <f>I128</f>
        <v>14</v>
      </c>
      <c r="J127" s="200">
        <f>J128</f>
        <v>1.1</v>
      </c>
      <c r="K127" s="200">
        <f>K128</f>
        <v>1</v>
      </c>
      <c r="L127" s="358"/>
      <c r="M127" s="358"/>
      <c r="N127" s="358"/>
    </row>
    <row r="128" spans="2:14" ht="15.75" customHeight="1">
      <c r="B128" s="206" t="s">
        <v>407</v>
      </c>
      <c r="C128" s="384"/>
      <c r="D128" s="199" t="s">
        <v>301</v>
      </c>
      <c r="E128" s="199" t="s">
        <v>309</v>
      </c>
      <c r="F128" s="204" t="s">
        <v>424</v>
      </c>
      <c r="G128" s="199" t="s">
        <v>408</v>
      </c>
      <c r="H128" s="199"/>
      <c r="I128" s="200">
        <f>I129</f>
        <v>14</v>
      </c>
      <c r="J128" s="200">
        <f>J129</f>
        <v>1.1</v>
      </c>
      <c r="K128" s="200">
        <f>K129</f>
        <v>1</v>
      </c>
      <c r="L128" s="358"/>
      <c r="M128" s="358"/>
      <c r="N128" s="358"/>
    </row>
    <row r="129" spans="2:14" ht="12.75" customHeight="1">
      <c r="B129" s="206" t="s">
        <v>409</v>
      </c>
      <c r="C129" s="384"/>
      <c r="D129" s="199" t="s">
        <v>301</v>
      </c>
      <c r="E129" s="199" t="s">
        <v>309</v>
      </c>
      <c r="F129" s="204" t="s">
        <v>424</v>
      </c>
      <c r="G129" s="199" t="s">
        <v>410</v>
      </c>
      <c r="H129" s="199"/>
      <c r="I129" s="200">
        <f>I130</f>
        <v>14</v>
      </c>
      <c r="J129" s="200">
        <f>J130</f>
        <v>1.1</v>
      </c>
      <c r="K129" s="200">
        <f>K130</f>
        <v>1</v>
      </c>
      <c r="L129" s="358"/>
      <c r="M129" s="358"/>
      <c r="N129" s="358"/>
    </row>
    <row r="130" spans="2:14" ht="14.25" customHeight="1">
      <c r="B130" s="201" t="s">
        <v>393</v>
      </c>
      <c r="C130" s="384"/>
      <c r="D130" s="199" t="s">
        <v>301</v>
      </c>
      <c r="E130" s="199" t="s">
        <v>309</v>
      </c>
      <c r="F130" s="204" t="s">
        <v>424</v>
      </c>
      <c r="G130" s="199" t="s">
        <v>410</v>
      </c>
      <c r="H130" s="199" t="s">
        <v>425</v>
      </c>
      <c r="I130" s="200">
        <v>14</v>
      </c>
      <c r="J130" s="200">
        <v>1.1</v>
      </c>
      <c r="K130" s="200">
        <v>1</v>
      </c>
      <c r="L130" s="358"/>
      <c r="M130" s="358"/>
      <c r="N130" s="358"/>
    </row>
    <row r="131" spans="2:14" ht="12.75" customHeight="1">
      <c r="B131" s="388" t="s">
        <v>312</v>
      </c>
      <c r="C131" s="396"/>
      <c r="D131" s="198" t="s">
        <v>301</v>
      </c>
      <c r="E131" s="198" t="s">
        <v>313</v>
      </c>
      <c r="F131" s="202"/>
      <c r="G131" s="199"/>
      <c r="H131" s="199"/>
      <c r="I131" s="200">
        <f>I132</f>
        <v>100</v>
      </c>
      <c r="J131" s="200">
        <f>J132</f>
        <v>100</v>
      </c>
      <c r="K131" s="200">
        <f>K132</f>
        <v>100</v>
      </c>
      <c r="L131" s="358"/>
      <c r="M131" s="358"/>
      <c r="N131" s="358"/>
    </row>
    <row r="132" spans="2:14" ht="15.75" customHeight="1">
      <c r="B132" s="206" t="s">
        <v>395</v>
      </c>
      <c r="C132" s="384"/>
      <c r="D132" s="199" t="s">
        <v>301</v>
      </c>
      <c r="E132" s="199" t="s">
        <v>313</v>
      </c>
      <c r="F132" s="202" t="s">
        <v>396</v>
      </c>
      <c r="G132" s="199"/>
      <c r="H132" s="199"/>
      <c r="I132" s="200">
        <f>I133</f>
        <v>100</v>
      </c>
      <c r="J132" s="200">
        <f>J133</f>
        <v>100</v>
      </c>
      <c r="K132" s="200">
        <f>K133</f>
        <v>100</v>
      </c>
      <c r="L132" s="358"/>
      <c r="M132" s="358"/>
      <c r="N132" s="358"/>
    </row>
    <row r="133" spans="2:14" ht="13.5" customHeight="1">
      <c r="B133" s="206" t="s">
        <v>426</v>
      </c>
      <c r="C133" s="384"/>
      <c r="D133" s="199" t="s">
        <v>301</v>
      </c>
      <c r="E133" s="199" t="s">
        <v>313</v>
      </c>
      <c r="F133" s="204" t="s">
        <v>427</v>
      </c>
      <c r="G133" s="199"/>
      <c r="H133" s="199"/>
      <c r="I133" s="200">
        <f>I134</f>
        <v>100</v>
      </c>
      <c r="J133" s="200">
        <f>J134</f>
        <v>100</v>
      </c>
      <c r="K133" s="200">
        <f>K134</f>
        <v>100</v>
      </c>
      <c r="L133" s="358"/>
      <c r="M133" s="358"/>
      <c r="N133" s="358"/>
    </row>
    <row r="134" spans="2:14" ht="12.75" customHeight="1">
      <c r="B134" s="206" t="s">
        <v>411</v>
      </c>
      <c r="C134" s="384"/>
      <c r="D134" s="199" t="s">
        <v>301</v>
      </c>
      <c r="E134" s="199" t="s">
        <v>313</v>
      </c>
      <c r="F134" s="204" t="s">
        <v>427</v>
      </c>
      <c r="G134" s="199" t="s">
        <v>412</v>
      </c>
      <c r="H134" s="199"/>
      <c r="I134" s="200">
        <f>I135</f>
        <v>100</v>
      </c>
      <c r="J134" s="200">
        <f>J135</f>
        <v>100</v>
      </c>
      <c r="K134" s="200">
        <f>K135</f>
        <v>100</v>
      </c>
      <c r="L134" s="358"/>
      <c r="M134" s="358"/>
      <c r="N134" s="358"/>
    </row>
    <row r="135" spans="2:14" ht="12.75" customHeight="1">
      <c r="B135" s="206" t="s">
        <v>428</v>
      </c>
      <c r="C135" s="384"/>
      <c r="D135" s="199" t="s">
        <v>301</v>
      </c>
      <c r="E135" s="199" t="s">
        <v>313</v>
      </c>
      <c r="F135" s="204" t="s">
        <v>427</v>
      </c>
      <c r="G135" s="199" t="s">
        <v>429</v>
      </c>
      <c r="H135" s="199"/>
      <c r="I135" s="200">
        <f>I136</f>
        <v>100</v>
      </c>
      <c r="J135" s="200">
        <f>J136</f>
        <v>100</v>
      </c>
      <c r="K135" s="200">
        <f>K136</f>
        <v>100</v>
      </c>
      <c r="L135" s="358"/>
      <c r="M135" s="358"/>
      <c r="N135" s="358"/>
    </row>
    <row r="136" spans="2:14" ht="12.75" customHeight="1">
      <c r="B136" s="201" t="s">
        <v>391</v>
      </c>
      <c r="C136" s="384"/>
      <c r="D136" s="199" t="s">
        <v>301</v>
      </c>
      <c r="E136" s="199" t="s">
        <v>313</v>
      </c>
      <c r="F136" s="204" t="s">
        <v>427</v>
      </c>
      <c r="G136" s="199" t="s">
        <v>429</v>
      </c>
      <c r="H136" s="199">
        <v>2</v>
      </c>
      <c r="I136" s="200">
        <v>100</v>
      </c>
      <c r="J136" s="200">
        <v>100</v>
      </c>
      <c r="K136" s="200">
        <v>100</v>
      </c>
      <c r="L136" s="358"/>
      <c r="M136" s="358"/>
      <c r="N136" s="358"/>
    </row>
    <row r="137" spans="2:14" ht="12.75" customHeight="1">
      <c r="B137" s="388" t="s">
        <v>314</v>
      </c>
      <c r="C137" s="383"/>
      <c r="D137" s="198" t="s">
        <v>301</v>
      </c>
      <c r="E137" s="198" t="s">
        <v>315</v>
      </c>
      <c r="F137" s="204"/>
      <c r="G137" s="199"/>
      <c r="H137" s="199"/>
      <c r="I137" s="240">
        <f>I152+I178+I159+I168+I232+I138+I142+I173</f>
        <v>30211.4</v>
      </c>
      <c r="J137" s="240">
        <f>J152+J178+J159+J168+J232+J138+J142+J173</f>
        <v>11311.3</v>
      </c>
      <c r="K137" s="240">
        <f>K152+K178+K159+K168+K232+K138+K142+K173</f>
        <v>9038.5</v>
      </c>
      <c r="L137" s="358"/>
      <c r="M137" s="358"/>
      <c r="N137" s="358"/>
    </row>
    <row r="138" spans="2:14" ht="28.5">
      <c r="B138" s="206" t="s">
        <v>430</v>
      </c>
      <c r="C138" s="383"/>
      <c r="D138" s="199" t="s">
        <v>301</v>
      </c>
      <c r="E138" s="199" t="s">
        <v>315</v>
      </c>
      <c r="F138" s="204" t="s">
        <v>431</v>
      </c>
      <c r="G138" s="199"/>
      <c r="H138" s="199"/>
      <c r="I138" s="200">
        <f>I139</f>
        <v>392</v>
      </c>
      <c r="J138" s="200">
        <f>J139</f>
        <v>0</v>
      </c>
      <c r="K138" s="200">
        <f>K139</f>
        <v>0</v>
      </c>
      <c r="L138" s="358"/>
      <c r="M138" s="358"/>
      <c r="N138" s="358"/>
    </row>
    <row r="139" spans="2:14" ht="12.75" customHeight="1">
      <c r="B139" s="206" t="s">
        <v>407</v>
      </c>
      <c r="C139" s="383"/>
      <c r="D139" s="199" t="s">
        <v>301</v>
      </c>
      <c r="E139" s="199" t="s">
        <v>315</v>
      </c>
      <c r="F139" s="204" t="s">
        <v>431</v>
      </c>
      <c r="G139" s="199" t="s">
        <v>408</v>
      </c>
      <c r="H139" s="199"/>
      <c r="I139" s="200">
        <f>I140</f>
        <v>392</v>
      </c>
      <c r="J139" s="200">
        <f>J140</f>
        <v>0</v>
      </c>
      <c r="K139" s="200">
        <f>K140</f>
        <v>0</v>
      </c>
      <c r="L139" s="358"/>
      <c r="M139" s="358"/>
      <c r="N139" s="358"/>
    </row>
    <row r="140" spans="2:14" ht="12.75" customHeight="1">
      <c r="B140" s="206" t="s">
        <v>409</v>
      </c>
      <c r="C140" s="383"/>
      <c r="D140" s="199" t="s">
        <v>301</v>
      </c>
      <c r="E140" s="199" t="s">
        <v>315</v>
      </c>
      <c r="F140" s="204" t="s">
        <v>431</v>
      </c>
      <c r="G140" s="199" t="s">
        <v>410</v>
      </c>
      <c r="H140" s="199"/>
      <c r="I140" s="200">
        <f>I141</f>
        <v>392</v>
      </c>
      <c r="J140" s="200">
        <f>J141</f>
        <v>0</v>
      </c>
      <c r="K140" s="200">
        <f>K141</f>
        <v>0</v>
      </c>
      <c r="L140" s="358"/>
      <c r="M140" s="358"/>
      <c r="N140" s="358"/>
    </row>
    <row r="141" spans="2:14" ht="12.75" customHeight="1">
      <c r="B141" s="201" t="s">
        <v>391</v>
      </c>
      <c r="C141" s="383"/>
      <c r="D141" s="199" t="s">
        <v>301</v>
      </c>
      <c r="E141" s="199" t="s">
        <v>315</v>
      </c>
      <c r="F141" s="204" t="s">
        <v>431</v>
      </c>
      <c r="G141" s="199" t="s">
        <v>410</v>
      </c>
      <c r="H141" s="199" t="s">
        <v>415</v>
      </c>
      <c r="I141" s="200">
        <v>392</v>
      </c>
      <c r="J141" s="200"/>
      <c r="K141" s="200"/>
      <c r="L141" s="358"/>
      <c r="M141" s="358"/>
      <c r="N141" s="358"/>
    </row>
    <row r="142" spans="2:14" ht="28.5" customHeight="1">
      <c r="B142" s="206" t="s">
        <v>467</v>
      </c>
      <c r="C142" s="383"/>
      <c r="D142" s="199" t="s">
        <v>301</v>
      </c>
      <c r="E142" s="199" t="s">
        <v>315</v>
      </c>
      <c r="F142" s="204" t="s">
        <v>468</v>
      </c>
      <c r="G142" s="199"/>
      <c r="H142" s="199"/>
      <c r="I142" s="200">
        <f>I143+I151+I146</f>
        <v>3716.7</v>
      </c>
      <c r="J142" s="200">
        <f>J143+J151</f>
        <v>0</v>
      </c>
      <c r="K142" s="200">
        <f>K143+K151</f>
        <v>0</v>
      </c>
      <c r="L142" s="358"/>
      <c r="M142" s="358"/>
      <c r="N142" s="358"/>
    </row>
    <row r="143" spans="2:14" ht="12.75" customHeight="1">
      <c r="B143" s="206" t="s">
        <v>407</v>
      </c>
      <c r="C143" s="383"/>
      <c r="D143" s="199" t="s">
        <v>301</v>
      </c>
      <c r="E143" s="199" t="s">
        <v>315</v>
      </c>
      <c r="F143" s="204" t="s">
        <v>468</v>
      </c>
      <c r="G143" s="199" t="s">
        <v>408</v>
      </c>
      <c r="H143" s="199"/>
      <c r="I143" s="200">
        <f>I144</f>
        <v>3710</v>
      </c>
      <c r="J143" s="200">
        <f>J144</f>
        <v>0</v>
      </c>
      <c r="K143" s="200">
        <f>K144</f>
        <v>0</v>
      </c>
      <c r="L143" s="358"/>
      <c r="M143" s="358"/>
      <c r="N143" s="358"/>
    </row>
    <row r="144" spans="2:14" ht="12.75" customHeight="1">
      <c r="B144" s="206" t="s">
        <v>409</v>
      </c>
      <c r="C144" s="383"/>
      <c r="D144" s="199" t="s">
        <v>301</v>
      </c>
      <c r="E144" s="199" t="s">
        <v>315</v>
      </c>
      <c r="F144" s="204" t="s">
        <v>468</v>
      </c>
      <c r="G144" s="199" t="s">
        <v>410</v>
      </c>
      <c r="H144" s="199"/>
      <c r="I144" s="200">
        <f>I145</f>
        <v>3710</v>
      </c>
      <c r="J144" s="200">
        <f>J145</f>
        <v>0</v>
      </c>
      <c r="K144" s="200">
        <f>K145</f>
        <v>0</v>
      </c>
      <c r="L144" s="358"/>
      <c r="M144" s="358"/>
      <c r="N144" s="358"/>
    </row>
    <row r="145" spans="2:14" ht="12.75" customHeight="1">
      <c r="B145" s="201" t="s">
        <v>391</v>
      </c>
      <c r="C145" s="383"/>
      <c r="D145" s="199" t="s">
        <v>301</v>
      </c>
      <c r="E145" s="199" t="s">
        <v>315</v>
      </c>
      <c r="F145" s="204" t="s">
        <v>468</v>
      </c>
      <c r="G145" s="199" t="s">
        <v>410</v>
      </c>
      <c r="H145" s="199" t="s">
        <v>415</v>
      </c>
      <c r="I145" s="200">
        <v>3710</v>
      </c>
      <c r="J145" s="200"/>
      <c r="K145" s="200"/>
      <c r="L145" s="358"/>
      <c r="M145" s="358"/>
      <c r="N145" s="358"/>
    </row>
    <row r="146" spans="2:14" ht="12.75" customHeight="1">
      <c r="B146" s="201" t="s">
        <v>439</v>
      </c>
      <c r="C146" s="383"/>
      <c r="D146" s="199" t="s">
        <v>301</v>
      </c>
      <c r="E146" s="199" t="s">
        <v>315</v>
      </c>
      <c r="F146" s="204" t="s">
        <v>468</v>
      </c>
      <c r="G146" s="199" t="s">
        <v>438</v>
      </c>
      <c r="H146" s="199"/>
      <c r="I146" s="200">
        <f>I147</f>
        <v>1.7</v>
      </c>
      <c r="J146" s="200">
        <f>J147</f>
        <v>0</v>
      </c>
      <c r="K146" s="200">
        <f>K147</f>
        <v>0</v>
      </c>
      <c r="L146" s="358"/>
      <c r="M146" s="358"/>
      <c r="N146" s="358"/>
    </row>
    <row r="147" spans="2:14" ht="12.75" customHeight="1">
      <c r="B147" s="201" t="s">
        <v>441</v>
      </c>
      <c r="C147" s="383"/>
      <c r="D147" s="199" t="s">
        <v>301</v>
      </c>
      <c r="E147" s="199" t="s">
        <v>315</v>
      </c>
      <c r="F147" s="204" t="s">
        <v>468</v>
      </c>
      <c r="G147" s="199" t="s">
        <v>440</v>
      </c>
      <c r="H147" s="199"/>
      <c r="I147" s="200">
        <f>I148</f>
        <v>1.7</v>
      </c>
      <c r="J147" s="200">
        <f>J148</f>
        <v>0</v>
      </c>
      <c r="K147" s="200">
        <f>K148</f>
        <v>0</v>
      </c>
      <c r="L147" s="358"/>
      <c r="M147" s="358"/>
      <c r="N147" s="358"/>
    </row>
    <row r="148" spans="2:14" ht="12.75" customHeight="1">
      <c r="B148" s="201" t="s">
        <v>391</v>
      </c>
      <c r="C148" s="383"/>
      <c r="D148" s="199" t="s">
        <v>301</v>
      </c>
      <c r="E148" s="199" t="s">
        <v>315</v>
      </c>
      <c r="F148" s="204" t="s">
        <v>468</v>
      </c>
      <c r="G148" s="199" t="s">
        <v>440</v>
      </c>
      <c r="H148" s="199" t="s">
        <v>415</v>
      </c>
      <c r="I148" s="200">
        <v>1.7</v>
      </c>
      <c r="J148" s="200"/>
      <c r="K148" s="200"/>
      <c r="L148" s="358"/>
      <c r="M148" s="358"/>
      <c r="N148" s="358"/>
    </row>
    <row r="149" spans="2:14" ht="12.75" customHeight="1">
      <c r="B149" s="207" t="s">
        <v>411</v>
      </c>
      <c r="C149" s="383"/>
      <c r="D149" s="199" t="s">
        <v>301</v>
      </c>
      <c r="E149" s="199" t="s">
        <v>315</v>
      </c>
      <c r="F149" s="204" t="s">
        <v>468</v>
      </c>
      <c r="G149" s="199" t="s">
        <v>412</v>
      </c>
      <c r="H149" s="199"/>
      <c r="I149" s="200">
        <f>I150</f>
        <v>5</v>
      </c>
      <c r="J149" s="200">
        <f>J150</f>
        <v>0</v>
      </c>
      <c r="K149" s="200">
        <f>K150</f>
        <v>0</v>
      </c>
      <c r="L149" s="358"/>
      <c r="M149" s="358"/>
      <c r="N149" s="358"/>
    </row>
    <row r="150" spans="2:14" ht="12.75" customHeight="1">
      <c r="B150" s="207" t="s">
        <v>413</v>
      </c>
      <c r="C150" s="383"/>
      <c r="D150" s="199" t="s">
        <v>301</v>
      </c>
      <c r="E150" s="199" t="s">
        <v>315</v>
      </c>
      <c r="F150" s="204" t="s">
        <v>468</v>
      </c>
      <c r="G150" s="199" t="s">
        <v>414</v>
      </c>
      <c r="H150" s="199"/>
      <c r="I150" s="200">
        <f>I151</f>
        <v>5</v>
      </c>
      <c r="J150" s="200">
        <f>J151</f>
        <v>0</v>
      </c>
      <c r="K150" s="200">
        <f>K151</f>
        <v>0</v>
      </c>
      <c r="L150" s="358"/>
      <c r="M150" s="358"/>
      <c r="N150" s="358"/>
    </row>
    <row r="151" spans="2:14" ht="12.75" customHeight="1">
      <c r="B151" s="207" t="s">
        <v>391</v>
      </c>
      <c r="C151" s="383"/>
      <c r="D151" s="199" t="s">
        <v>301</v>
      </c>
      <c r="E151" s="199" t="s">
        <v>315</v>
      </c>
      <c r="F151" s="204" t="s">
        <v>468</v>
      </c>
      <c r="G151" s="199" t="s">
        <v>414</v>
      </c>
      <c r="H151" s="199" t="s">
        <v>415</v>
      </c>
      <c r="I151" s="200">
        <v>5</v>
      </c>
      <c r="J151" s="200"/>
      <c r="K151" s="200"/>
      <c r="L151" s="358"/>
      <c r="M151" s="358"/>
      <c r="N151" s="358"/>
    </row>
    <row r="152" spans="2:14" ht="28.5" customHeight="1">
      <c r="B152" s="405" t="s">
        <v>432</v>
      </c>
      <c r="C152" s="382"/>
      <c r="D152" s="220" t="s">
        <v>301</v>
      </c>
      <c r="E152" s="220" t="s">
        <v>315</v>
      </c>
      <c r="F152" s="406" t="s">
        <v>433</v>
      </c>
      <c r="G152" s="220"/>
      <c r="H152" s="220"/>
      <c r="I152" s="376">
        <f>I153</f>
        <v>11.3</v>
      </c>
      <c r="J152" s="376">
        <f>J153</f>
        <v>0</v>
      </c>
      <c r="K152" s="376">
        <f>K153</f>
        <v>0</v>
      </c>
      <c r="L152" s="358"/>
      <c r="M152" s="358"/>
      <c r="N152" s="358"/>
    </row>
    <row r="153" spans="2:14" ht="12.75" customHeight="1">
      <c r="B153" s="203" t="s">
        <v>419</v>
      </c>
      <c r="C153" s="407"/>
      <c r="D153" s="199" t="s">
        <v>301</v>
      </c>
      <c r="E153" s="199" t="s">
        <v>315</v>
      </c>
      <c r="F153" s="271" t="s">
        <v>434</v>
      </c>
      <c r="G153" s="199"/>
      <c r="H153" s="199"/>
      <c r="I153" s="200">
        <f>I155</f>
        <v>11.3</v>
      </c>
      <c r="J153" s="200">
        <f>J156</f>
        <v>0</v>
      </c>
      <c r="K153" s="200">
        <f>K155</f>
        <v>0</v>
      </c>
      <c r="L153" s="358"/>
      <c r="M153" s="358"/>
      <c r="N153" s="358"/>
    </row>
    <row r="154" spans="2:14" ht="12.75" customHeight="1" hidden="1">
      <c r="B154" s="408"/>
      <c r="C154" s="407"/>
      <c r="D154" s="199"/>
      <c r="E154" s="199"/>
      <c r="F154" s="271"/>
      <c r="G154" s="199"/>
      <c r="H154" s="199"/>
      <c r="I154" s="200">
        <f>I155</f>
        <v>11.3</v>
      </c>
      <c r="J154" s="200"/>
      <c r="K154" s="200"/>
      <c r="L154" s="358"/>
      <c r="M154" s="358"/>
      <c r="N154" s="358"/>
    </row>
    <row r="155" spans="2:14" ht="12.75" customHeight="1" hidden="1">
      <c r="B155" s="264"/>
      <c r="C155" s="407"/>
      <c r="D155" s="199"/>
      <c r="E155" s="199"/>
      <c r="F155" s="271"/>
      <c r="G155" s="199"/>
      <c r="H155" s="199"/>
      <c r="I155" s="200">
        <f>I156</f>
        <v>11.3</v>
      </c>
      <c r="J155" s="200"/>
      <c r="K155" s="200"/>
      <c r="L155" s="358"/>
      <c r="M155" s="358"/>
      <c r="N155" s="358"/>
    </row>
    <row r="156" spans="2:14" ht="12.75" customHeight="1">
      <c r="B156" s="206" t="s">
        <v>407</v>
      </c>
      <c r="C156" s="407"/>
      <c r="D156" s="199" t="s">
        <v>301</v>
      </c>
      <c r="E156" s="199" t="s">
        <v>315</v>
      </c>
      <c r="F156" s="271" t="s">
        <v>434</v>
      </c>
      <c r="G156" s="199" t="s">
        <v>408</v>
      </c>
      <c r="H156" s="199"/>
      <c r="I156" s="200">
        <f>I157</f>
        <v>11.3</v>
      </c>
      <c r="J156" s="200">
        <f>J157</f>
        <v>0</v>
      </c>
      <c r="K156" s="200">
        <f>K157</f>
        <v>0</v>
      </c>
      <c r="L156" s="358"/>
      <c r="M156" s="358"/>
      <c r="N156" s="358"/>
    </row>
    <row r="157" spans="2:14" ht="12.75" customHeight="1">
      <c r="B157" s="206" t="s">
        <v>409</v>
      </c>
      <c r="C157" s="384"/>
      <c r="D157" s="199" t="s">
        <v>301</v>
      </c>
      <c r="E157" s="199" t="s">
        <v>315</v>
      </c>
      <c r="F157" s="271" t="s">
        <v>434</v>
      </c>
      <c r="G157" s="199" t="s">
        <v>410</v>
      </c>
      <c r="H157" s="199"/>
      <c r="I157" s="200">
        <f>I158</f>
        <v>11.3</v>
      </c>
      <c r="J157" s="200">
        <f>J158</f>
        <v>0</v>
      </c>
      <c r="K157" s="200">
        <f>K158</f>
        <v>0</v>
      </c>
      <c r="L157" s="358"/>
      <c r="M157" s="358"/>
      <c r="N157" s="358"/>
    </row>
    <row r="158" spans="2:14" ht="12.75" customHeight="1">
      <c r="B158" s="201" t="s">
        <v>391</v>
      </c>
      <c r="C158" s="384"/>
      <c r="D158" s="199" t="s">
        <v>301</v>
      </c>
      <c r="E158" s="199" t="s">
        <v>315</v>
      </c>
      <c r="F158" s="271" t="s">
        <v>434</v>
      </c>
      <c r="G158" s="199" t="s">
        <v>410</v>
      </c>
      <c r="H158" s="199" t="s">
        <v>415</v>
      </c>
      <c r="I158" s="200">
        <v>11.3</v>
      </c>
      <c r="J158" s="200"/>
      <c r="K158" s="200"/>
      <c r="L158" s="358"/>
      <c r="M158" s="358"/>
      <c r="N158" s="358"/>
    </row>
    <row r="159" spans="2:14" ht="27.75" customHeight="1">
      <c r="B159" s="392" t="s">
        <v>768</v>
      </c>
      <c r="C159" s="389"/>
      <c r="D159" s="220" t="s">
        <v>301</v>
      </c>
      <c r="E159" s="220" t="s">
        <v>315</v>
      </c>
      <c r="F159" s="406" t="s">
        <v>417</v>
      </c>
      <c r="G159" s="220"/>
      <c r="H159" s="220"/>
      <c r="I159" s="376">
        <f>I160</f>
        <v>91</v>
      </c>
      <c r="J159" s="376">
        <f>J160</f>
        <v>35</v>
      </c>
      <c r="K159" s="376">
        <f>K160</f>
        <v>0</v>
      </c>
      <c r="L159" s="358"/>
      <c r="M159" s="358"/>
      <c r="N159" s="358"/>
    </row>
    <row r="160" spans="2:14" ht="14.25" customHeight="1">
      <c r="B160" s="203" t="s">
        <v>419</v>
      </c>
      <c r="C160" s="384"/>
      <c r="D160" s="199" t="s">
        <v>301</v>
      </c>
      <c r="E160" s="199" t="s">
        <v>315</v>
      </c>
      <c r="F160" s="271" t="s">
        <v>437</v>
      </c>
      <c r="G160" s="199"/>
      <c r="H160" s="199"/>
      <c r="I160" s="200">
        <f>I161+I164</f>
        <v>91</v>
      </c>
      <c r="J160" s="200">
        <f>J161+J164</f>
        <v>35</v>
      </c>
      <c r="K160" s="200">
        <f>K161+K164</f>
        <v>0</v>
      </c>
      <c r="L160" s="358"/>
      <c r="M160" s="358"/>
      <c r="N160" s="358"/>
    </row>
    <row r="161" spans="2:14" ht="12.75" customHeight="1">
      <c r="B161" s="206" t="s">
        <v>407</v>
      </c>
      <c r="C161" s="384"/>
      <c r="D161" s="199" t="s">
        <v>301</v>
      </c>
      <c r="E161" s="199" t="s">
        <v>315</v>
      </c>
      <c r="F161" s="271" t="s">
        <v>437</v>
      </c>
      <c r="G161" s="199" t="s">
        <v>408</v>
      </c>
      <c r="H161" s="199"/>
      <c r="I161" s="200">
        <f>I162</f>
        <v>23</v>
      </c>
      <c r="J161" s="200">
        <f>J162</f>
        <v>35</v>
      </c>
      <c r="K161" s="200">
        <f>K162</f>
        <v>0</v>
      </c>
      <c r="L161" s="358"/>
      <c r="M161" s="358"/>
      <c r="N161" s="358"/>
    </row>
    <row r="162" spans="2:14" ht="12.75" customHeight="1">
      <c r="B162" s="206" t="s">
        <v>409</v>
      </c>
      <c r="C162" s="384"/>
      <c r="D162" s="199" t="s">
        <v>301</v>
      </c>
      <c r="E162" s="199" t="s">
        <v>315</v>
      </c>
      <c r="F162" s="271" t="s">
        <v>437</v>
      </c>
      <c r="G162" s="199" t="s">
        <v>410</v>
      </c>
      <c r="H162" s="199"/>
      <c r="I162" s="200">
        <f>I163</f>
        <v>23</v>
      </c>
      <c r="J162" s="200">
        <f>J163</f>
        <v>35</v>
      </c>
      <c r="K162" s="200">
        <f>K163</f>
        <v>0</v>
      </c>
      <c r="L162" s="358"/>
      <c r="M162" s="358"/>
      <c r="N162" s="358"/>
    </row>
    <row r="163" spans="2:14" ht="12.75" customHeight="1">
      <c r="B163" s="201" t="s">
        <v>391</v>
      </c>
      <c r="C163" s="384"/>
      <c r="D163" s="199" t="s">
        <v>301</v>
      </c>
      <c r="E163" s="199" t="s">
        <v>315</v>
      </c>
      <c r="F163" s="271" t="s">
        <v>437</v>
      </c>
      <c r="G163" s="199" t="s">
        <v>410</v>
      </c>
      <c r="H163" s="199">
        <v>2</v>
      </c>
      <c r="I163" s="200">
        <v>23</v>
      </c>
      <c r="J163" s="200">
        <v>35</v>
      </c>
      <c r="K163" s="200"/>
      <c r="L163" s="358"/>
      <c r="M163" s="358"/>
      <c r="N163" s="358"/>
    </row>
    <row r="164" spans="2:14" ht="14.25" customHeight="1">
      <c r="B164" s="203" t="s">
        <v>419</v>
      </c>
      <c r="C164" s="384"/>
      <c r="D164" s="199" t="s">
        <v>301</v>
      </c>
      <c r="E164" s="199" t="s">
        <v>315</v>
      </c>
      <c r="F164" s="271" t="s">
        <v>437</v>
      </c>
      <c r="G164" s="199" t="s">
        <v>438</v>
      </c>
      <c r="H164" s="199"/>
      <c r="I164" s="200">
        <f>I165+I167</f>
        <v>68</v>
      </c>
      <c r="J164" s="200">
        <f>J165</f>
        <v>0</v>
      </c>
      <c r="K164" s="200">
        <f>K165</f>
        <v>0</v>
      </c>
      <c r="L164" s="358"/>
      <c r="M164" s="358"/>
      <c r="N164" s="358"/>
    </row>
    <row r="165" spans="2:14" ht="15.75" customHeight="1">
      <c r="B165" s="201" t="s">
        <v>439</v>
      </c>
      <c r="C165" s="384"/>
      <c r="D165" s="199" t="s">
        <v>301</v>
      </c>
      <c r="E165" s="199" t="s">
        <v>315</v>
      </c>
      <c r="F165" s="271" t="s">
        <v>437</v>
      </c>
      <c r="G165" s="199" t="s">
        <v>440</v>
      </c>
      <c r="H165" s="199"/>
      <c r="I165" s="200">
        <f>I166</f>
        <v>9</v>
      </c>
      <c r="J165" s="200">
        <f>J166</f>
        <v>0</v>
      </c>
      <c r="K165" s="200">
        <f>K166</f>
        <v>0</v>
      </c>
      <c r="L165" s="358"/>
      <c r="M165" s="358"/>
      <c r="N165" s="358"/>
    </row>
    <row r="166" spans="2:14" ht="15.75" customHeight="1">
      <c r="B166" s="201" t="s">
        <v>441</v>
      </c>
      <c r="C166" s="384"/>
      <c r="D166" s="199" t="s">
        <v>301</v>
      </c>
      <c r="E166" s="199" t="s">
        <v>315</v>
      </c>
      <c r="F166" s="271" t="s">
        <v>437</v>
      </c>
      <c r="G166" s="199" t="s">
        <v>440</v>
      </c>
      <c r="H166" s="199" t="s">
        <v>415</v>
      </c>
      <c r="I166" s="200">
        <v>9</v>
      </c>
      <c r="J166" s="200"/>
      <c r="K166" s="200"/>
      <c r="L166" s="358"/>
      <c r="M166" s="358"/>
      <c r="N166" s="358"/>
    </row>
    <row r="167" spans="2:14" ht="15.75" customHeight="1">
      <c r="B167" s="201" t="s">
        <v>442</v>
      </c>
      <c r="C167" s="384"/>
      <c r="D167" s="199" t="s">
        <v>301</v>
      </c>
      <c r="E167" s="199" t="s">
        <v>315</v>
      </c>
      <c r="F167" s="271" t="s">
        <v>437</v>
      </c>
      <c r="G167" s="199" t="s">
        <v>704</v>
      </c>
      <c r="H167" s="199" t="s">
        <v>415</v>
      </c>
      <c r="I167" s="200">
        <v>59</v>
      </c>
      <c r="J167" s="200"/>
      <c r="K167" s="200"/>
      <c r="L167" s="358"/>
      <c r="M167" s="358"/>
      <c r="N167" s="358"/>
    </row>
    <row r="168" spans="2:14" ht="28.5" customHeight="1">
      <c r="B168" s="219" t="s">
        <v>769</v>
      </c>
      <c r="C168" s="407"/>
      <c r="D168" s="220" t="s">
        <v>301</v>
      </c>
      <c r="E168" s="220" t="s">
        <v>315</v>
      </c>
      <c r="F168" s="370" t="s">
        <v>436</v>
      </c>
      <c r="G168" s="220"/>
      <c r="H168" s="220"/>
      <c r="I168" s="376">
        <f>I169</f>
        <v>2.5</v>
      </c>
      <c r="J168" s="376">
        <f>J169</f>
        <v>2.5</v>
      </c>
      <c r="K168" s="376">
        <f>K169</f>
        <v>2.5</v>
      </c>
      <c r="L168" s="358"/>
      <c r="M168" s="358"/>
      <c r="N168" s="358"/>
    </row>
    <row r="169" spans="2:14" ht="15.75" customHeight="1">
      <c r="B169" s="222" t="s">
        <v>419</v>
      </c>
      <c r="C169" s="407"/>
      <c r="D169" s="199" t="s">
        <v>301</v>
      </c>
      <c r="E169" s="199" t="s">
        <v>315</v>
      </c>
      <c r="F169" s="223" t="s">
        <v>448</v>
      </c>
      <c r="G169" s="199"/>
      <c r="H169" s="199"/>
      <c r="I169" s="200">
        <f>I170</f>
        <v>2.5</v>
      </c>
      <c r="J169" s="200">
        <f>J170</f>
        <v>2.5</v>
      </c>
      <c r="K169" s="200">
        <f>K170</f>
        <v>2.5</v>
      </c>
      <c r="L169" s="358"/>
      <c r="M169" s="358"/>
      <c r="N169" s="358"/>
    </row>
    <row r="170" spans="2:14" ht="15.75" customHeight="1">
      <c r="B170" s="206" t="s">
        <v>407</v>
      </c>
      <c r="C170" s="407"/>
      <c r="D170" s="199" t="s">
        <v>301</v>
      </c>
      <c r="E170" s="199" t="s">
        <v>315</v>
      </c>
      <c r="F170" s="223" t="s">
        <v>448</v>
      </c>
      <c r="G170" s="199" t="s">
        <v>408</v>
      </c>
      <c r="H170" s="199"/>
      <c r="I170" s="200">
        <f>I171</f>
        <v>2.5</v>
      </c>
      <c r="J170" s="200">
        <f>J171</f>
        <v>2.5</v>
      </c>
      <c r="K170" s="200">
        <f>K171</f>
        <v>2.5</v>
      </c>
      <c r="L170" s="358"/>
      <c r="M170" s="358"/>
      <c r="N170" s="358"/>
    </row>
    <row r="171" spans="2:14" ht="15.75" customHeight="1">
      <c r="B171" s="206" t="s">
        <v>409</v>
      </c>
      <c r="C171" s="407"/>
      <c r="D171" s="199" t="s">
        <v>301</v>
      </c>
      <c r="E171" s="199" t="s">
        <v>315</v>
      </c>
      <c r="F171" s="223" t="s">
        <v>448</v>
      </c>
      <c r="G171" s="199" t="s">
        <v>410</v>
      </c>
      <c r="H171" s="199"/>
      <c r="I171" s="200">
        <f>I172</f>
        <v>2.5</v>
      </c>
      <c r="J171" s="200">
        <f>J172</f>
        <v>2.5</v>
      </c>
      <c r="K171" s="200">
        <f>K172</f>
        <v>2.5</v>
      </c>
      <c r="L171" s="358"/>
      <c r="M171" s="358"/>
      <c r="N171" s="358"/>
    </row>
    <row r="172" spans="2:14" ht="15.75" customHeight="1">
      <c r="B172" s="201" t="s">
        <v>391</v>
      </c>
      <c r="C172" s="407"/>
      <c r="D172" s="199" t="s">
        <v>301</v>
      </c>
      <c r="E172" s="199" t="s">
        <v>315</v>
      </c>
      <c r="F172" s="223" t="s">
        <v>448</v>
      </c>
      <c r="G172" s="199" t="s">
        <v>410</v>
      </c>
      <c r="H172" s="199">
        <v>2</v>
      </c>
      <c r="I172" s="200">
        <v>2.5</v>
      </c>
      <c r="J172" s="200">
        <v>2.5</v>
      </c>
      <c r="K172" s="200">
        <v>2.5</v>
      </c>
      <c r="L172" s="358"/>
      <c r="M172" s="358"/>
      <c r="N172" s="358"/>
    </row>
    <row r="173" spans="2:14" ht="15.75" customHeight="1">
      <c r="B173" s="219" t="s">
        <v>449</v>
      </c>
      <c r="C173" s="398"/>
      <c r="D173" s="220" t="s">
        <v>301</v>
      </c>
      <c r="E173" s="220" t="s">
        <v>315</v>
      </c>
      <c r="F173" s="221" t="s">
        <v>450</v>
      </c>
      <c r="G173" s="220"/>
      <c r="H173" s="220"/>
      <c r="I173" s="376">
        <f>I174</f>
        <v>20</v>
      </c>
      <c r="J173" s="376">
        <f>J174</f>
        <v>20</v>
      </c>
      <c r="K173" s="376">
        <f>K174</f>
        <v>0</v>
      </c>
      <c r="L173" s="358"/>
      <c r="M173" s="358"/>
      <c r="N173" s="358"/>
    </row>
    <row r="174" spans="2:14" ht="15.75" customHeight="1">
      <c r="B174" s="222" t="s">
        <v>419</v>
      </c>
      <c r="C174" s="407"/>
      <c r="D174" s="199" t="s">
        <v>301</v>
      </c>
      <c r="E174" s="199" t="s">
        <v>315</v>
      </c>
      <c r="F174" s="223" t="s">
        <v>450</v>
      </c>
      <c r="G174" s="199"/>
      <c r="H174" s="199"/>
      <c r="I174" s="200">
        <f>I175</f>
        <v>20</v>
      </c>
      <c r="J174" s="200">
        <f>J175</f>
        <v>20</v>
      </c>
      <c r="K174" s="200">
        <f>K175</f>
        <v>0</v>
      </c>
      <c r="L174" s="358"/>
      <c r="M174" s="358"/>
      <c r="N174" s="358"/>
    </row>
    <row r="175" spans="2:14" ht="15.75" customHeight="1">
      <c r="B175" s="206" t="s">
        <v>407</v>
      </c>
      <c r="C175" s="407"/>
      <c r="D175" s="199" t="s">
        <v>301</v>
      </c>
      <c r="E175" s="199" t="s">
        <v>315</v>
      </c>
      <c r="F175" s="223" t="s">
        <v>450</v>
      </c>
      <c r="G175" s="199" t="s">
        <v>408</v>
      </c>
      <c r="H175" s="199"/>
      <c r="I175" s="200">
        <f>I176</f>
        <v>20</v>
      </c>
      <c r="J175" s="200">
        <f>J176</f>
        <v>20</v>
      </c>
      <c r="K175" s="200">
        <f>K176</f>
        <v>0</v>
      </c>
      <c r="L175" s="358"/>
      <c r="M175" s="358"/>
      <c r="N175" s="358"/>
    </row>
    <row r="176" spans="2:14" ht="15.75" customHeight="1">
      <c r="B176" s="206" t="s">
        <v>409</v>
      </c>
      <c r="C176" s="407"/>
      <c r="D176" s="199" t="s">
        <v>301</v>
      </c>
      <c r="E176" s="199" t="s">
        <v>315</v>
      </c>
      <c r="F176" s="223" t="s">
        <v>450</v>
      </c>
      <c r="G176" s="199" t="s">
        <v>410</v>
      </c>
      <c r="H176" s="199"/>
      <c r="I176" s="200">
        <f>I177</f>
        <v>20</v>
      </c>
      <c r="J176" s="200">
        <f>J177</f>
        <v>20</v>
      </c>
      <c r="K176" s="200">
        <f>K177</f>
        <v>0</v>
      </c>
      <c r="L176" s="358"/>
      <c r="M176" s="358"/>
      <c r="N176" s="358"/>
    </row>
    <row r="177" spans="2:14" ht="15.75" customHeight="1">
      <c r="B177" s="201" t="s">
        <v>391</v>
      </c>
      <c r="C177" s="407"/>
      <c r="D177" s="199" t="s">
        <v>301</v>
      </c>
      <c r="E177" s="199" t="s">
        <v>315</v>
      </c>
      <c r="F177" s="223" t="s">
        <v>450</v>
      </c>
      <c r="G177" s="199" t="s">
        <v>410</v>
      </c>
      <c r="H177" s="199">
        <v>2</v>
      </c>
      <c r="I177" s="200">
        <v>20</v>
      </c>
      <c r="J177" s="200">
        <v>20</v>
      </c>
      <c r="K177" s="200"/>
      <c r="L177" s="358"/>
      <c r="M177" s="358"/>
      <c r="N177" s="358"/>
    </row>
    <row r="178" spans="2:14" ht="14.25" customHeight="1">
      <c r="B178" s="409" t="s">
        <v>395</v>
      </c>
      <c r="C178" s="407"/>
      <c r="D178" s="199" t="s">
        <v>301</v>
      </c>
      <c r="E178" s="199" t="s">
        <v>315</v>
      </c>
      <c r="F178" s="204" t="s">
        <v>396</v>
      </c>
      <c r="G178" s="199"/>
      <c r="H178" s="199"/>
      <c r="I178" s="200">
        <f>I183+I190+I201+I221+I179+I197</f>
        <v>25977.9</v>
      </c>
      <c r="J178" s="200">
        <f>J183+J190+J201+J221+J179+J197</f>
        <v>11253.8</v>
      </c>
      <c r="K178" s="200">
        <f>K183+K190+K201+K221+K179+K197</f>
        <v>9036</v>
      </c>
      <c r="L178" s="358"/>
      <c r="M178" s="358"/>
      <c r="N178" s="358"/>
    </row>
    <row r="179" spans="2:14" ht="42.75" customHeight="1" hidden="1">
      <c r="B179" s="386" t="s">
        <v>403</v>
      </c>
      <c r="C179" s="387"/>
      <c r="D179" s="199" t="s">
        <v>301</v>
      </c>
      <c r="E179" s="199" t="s">
        <v>315</v>
      </c>
      <c r="F179" s="204" t="s">
        <v>404</v>
      </c>
      <c r="G179" s="199"/>
      <c r="H179" s="199"/>
      <c r="I179" s="200">
        <f>I180</f>
        <v>0</v>
      </c>
      <c r="J179" s="200">
        <f>J180</f>
        <v>0</v>
      </c>
      <c r="K179" s="200">
        <f>K180</f>
        <v>0</v>
      </c>
      <c r="L179" s="358"/>
      <c r="M179" s="358"/>
      <c r="N179" s="358"/>
    </row>
    <row r="180" spans="2:14" ht="41.25" customHeight="1" hidden="1">
      <c r="B180" s="267" t="s">
        <v>399</v>
      </c>
      <c r="C180" s="387"/>
      <c r="D180" s="199" t="s">
        <v>301</v>
      </c>
      <c r="E180" s="199" t="s">
        <v>315</v>
      </c>
      <c r="F180" s="204" t="s">
        <v>404</v>
      </c>
      <c r="G180" s="199" t="s">
        <v>400</v>
      </c>
      <c r="H180" s="199"/>
      <c r="I180" s="200">
        <f>I181</f>
        <v>0</v>
      </c>
      <c r="J180" s="200">
        <f>J181</f>
        <v>0</v>
      </c>
      <c r="K180" s="200">
        <f>K181</f>
        <v>0</v>
      </c>
      <c r="L180" s="358"/>
      <c r="M180" s="358"/>
      <c r="N180" s="358"/>
    </row>
    <row r="181" spans="2:14" ht="14.25" customHeight="1" hidden="1">
      <c r="B181" s="201" t="s">
        <v>401</v>
      </c>
      <c r="C181" s="387"/>
      <c r="D181" s="199" t="s">
        <v>301</v>
      </c>
      <c r="E181" s="199" t="s">
        <v>315</v>
      </c>
      <c r="F181" s="204" t="s">
        <v>404</v>
      </c>
      <c r="G181" s="199" t="s">
        <v>402</v>
      </c>
      <c r="H181" s="199"/>
      <c r="I181" s="200">
        <f>I182</f>
        <v>0</v>
      </c>
      <c r="J181" s="200">
        <f>J182</f>
        <v>0</v>
      </c>
      <c r="K181" s="200">
        <f>K182</f>
        <v>0</v>
      </c>
      <c r="L181" s="358"/>
      <c r="M181" s="358"/>
      <c r="N181" s="358"/>
    </row>
    <row r="182" spans="2:14" ht="14.25" customHeight="1" hidden="1">
      <c r="B182" s="201" t="s">
        <v>392</v>
      </c>
      <c r="C182" s="387"/>
      <c r="D182" s="199" t="s">
        <v>301</v>
      </c>
      <c r="E182" s="199" t="s">
        <v>315</v>
      </c>
      <c r="F182" s="204" t="s">
        <v>404</v>
      </c>
      <c r="G182" s="199" t="s">
        <v>402</v>
      </c>
      <c r="H182" s="199">
        <v>3</v>
      </c>
      <c r="I182" s="200"/>
      <c r="J182" s="200"/>
      <c r="K182" s="200"/>
      <c r="L182" s="358"/>
      <c r="M182" s="358"/>
      <c r="N182" s="358"/>
    </row>
    <row r="183" spans="2:14" ht="40.5" customHeight="1">
      <c r="B183" s="222" t="s">
        <v>451</v>
      </c>
      <c r="C183" s="407"/>
      <c r="D183" s="199" t="s">
        <v>301</v>
      </c>
      <c r="E183" s="199" t="s">
        <v>315</v>
      </c>
      <c r="F183" s="204" t="s">
        <v>452</v>
      </c>
      <c r="G183" s="199"/>
      <c r="H183" s="199"/>
      <c r="I183" s="200">
        <f>I184+I187</f>
        <v>327.4</v>
      </c>
      <c r="J183" s="200">
        <f>J184+J187</f>
        <v>327.4</v>
      </c>
      <c r="K183" s="200">
        <f>K184+K187</f>
        <v>327.4</v>
      </c>
      <c r="L183" s="358"/>
      <c r="M183" s="358"/>
      <c r="N183" s="358"/>
    </row>
    <row r="184" spans="2:14" ht="31.5" customHeight="1">
      <c r="B184" s="205" t="s">
        <v>399</v>
      </c>
      <c r="C184" s="407"/>
      <c r="D184" s="199" t="s">
        <v>301</v>
      </c>
      <c r="E184" s="199" t="s">
        <v>315</v>
      </c>
      <c r="F184" s="204" t="s">
        <v>452</v>
      </c>
      <c r="G184" s="199" t="s">
        <v>400</v>
      </c>
      <c r="H184" s="199"/>
      <c r="I184" s="200">
        <f>I185</f>
        <v>320.7</v>
      </c>
      <c r="J184" s="200">
        <f>J185</f>
        <v>320.7</v>
      </c>
      <c r="K184" s="200">
        <f>K185</f>
        <v>320.7</v>
      </c>
      <c r="L184" s="358"/>
      <c r="M184" s="358"/>
      <c r="N184" s="358"/>
    </row>
    <row r="185" spans="2:14" ht="14.25" customHeight="1">
      <c r="B185" s="201" t="s">
        <v>401</v>
      </c>
      <c r="C185" s="407"/>
      <c r="D185" s="199" t="s">
        <v>301</v>
      </c>
      <c r="E185" s="199" t="s">
        <v>315</v>
      </c>
      <c r="F185" s="204" t="s">
        <v>452</v>
      </c>
      <c r="G185" s="199" t="s">
        <v>402</v>
      </c>
      <c r="H185" s="199"/>
      <c r="I185" s="200">
        <f>I186</f>
        <v>320.7</v>
      </c>
      <c r="J185" s="200">
        <f>J186</f>
        <v>320.7</v>
      </c>
      <c r="K185" s="200">
        <f>K186</f>
        <v>320.7</v>
      </c>
      <c r="L185" s="358"/>
      <c r="M185" s="358"/>
      <c r="N185" s="358"/>
    </row>
    <row r="186" spans="2:14" ht="12.75" customHeight="1">
      <c r="B186" s="201" t="s">
        <v>392</v>
      </c>
      <c r="C186" s="407"/>
      <c r="D186" s="199" t="s">
        <v>301</v>
      </c>
      <c r="E186" s="199" t="s">
        <v>315</v>
      </c>
      <c r="F186" s="204" t="s">
        <v>452</v>
      </c>
      <c r="G186" s="199" t="s">
        <v>402</v>
      </c>
      <c r="H186" s="199">
        <v>3</v>
      </c>
      <c r="I186" s="200">
        <v>320.7</v>
      </c>
      <c r="J186" s="200">
        <v>320.7</v>
      </c>
      <c r="K186" s="200">
        <v>320.7</v>
      </c>
      <c r="L186" s="358"/>
      <c r="M186" s="358"/>
      <c r="N186" s="358"/>
    </row>
    <row r="187" spans="2:14" ht="14.25" customHeight="1">
      <c r="B187" s="206" t="s">
        <v>407</v>
      </c>
      <c r="C187" s="407"/>
      <c r="D187" s="199" t="s">
        <v>301</v>
      </c>
      <c r="E187" s="199" t="s">
        <v>315</v>
      </c>
      <c r="F187" s="204" t="s">
        <v>452</v>
      </c>
      <c r="G187" s="241">
        <v>200</v>
      </c>
      <c r="H187" s="199"/>
      <c r="I187" s="200">
        <f>I188</f>
        <v>6.7</v>
      </c>
      <c r="J187" s="200">
        <f>J188</f>
        <v>6.7</v>
      </c>
      <c r="K187" s="200">
        <f>K188</f>
        <v>6.7</v>
      </c>
      <c r="L187" s="358"/>
      <c r="M187" s="358"/>
      <c r="N187" s="358"/>
    </row>
    <row r="188" spans="2:14" ht="12.75" customHeight="1">
      <c r="B188" s="206" t="s">
        <v>409</v>
      </c>
      <c r="C188" s="407"/>
      <c r="D188" s="199" t="s">
        <v>301</v>
      </c>
      <c r="E188" s="199" t="s">
        <v>315</v>
      </c>
      <c r="F188" s="204" t="s">
        <v>452</v>
      </c>
      <c r="G188" s="241">
        <v>240</v>
      </c>
      <c r="H188" s="199"/>
      <c r="I188" s="200">
        <f>I189</f>
        <v>6.7</v>
      </c>
      <c r="J188" s="200">
        <f>J189</f>
        <v>6.7</v>
      </c>
      <c r="K188" s="200">
        <f>K189</f>
        <v>6.7</v>
      </c>
      <c r="L188" s="358"/>
      <c r="M188" s="358"/>
      <c r="N188" s="358"/>
    </row>
    <row r="189" spans="2:14" ht="12.75" customHeight="1">
      <c r="B189" s="201" t="s">
        <v>392</v>
      </c>
      <c r="C189" s="407"/>
      <c r="D189" s="199" t="s">
        <v>301</v>
      </c>
      <c r="E189" s="199" t="s">
        <v>315</v>
      </c>
      <c r="F189" s="204" t="s">
        <v>452</v>
      </c>
      <c r="G189" s="241">
        <v>240</v>
      </c>
      <c r="H189" s="199" t="s">
        <v>453</v>
      </c>
      <c r="I189" s="200">
        <v>6.7</v>
      </c>
      <c r="J189" s="200">
        <v>6.7</v>
      </c>
      <c r="K189" s="200">
        <v>6.7</v>
      </c>
      <c r="L189" s="358"/>
      <c r="M189" s="358"/>
      <c r="N189" s="358"/>
    </row>
    <row r="190" spans="2:14" ht="14.25" customHeight="1">
      <c r="B190" s="203" t="s">
        <v>456</v>
      </c>
      <c r="C190" s="407"/>
      <c r="D190" s="199" t="s">
        <v>301</v>
      </c>
      <c r="E190" s="199" t="s">
        <v>315</v>
      </c>
      <c r="F190" s="204" t="s">
        <v>457</v>
      </c>
      <c r="G190" s="199"/>
      <c r="H190" s="199"/>
      <c r="I190" s="200">
        <f>I191+I194</f>
        <v>321.6</v>
      </c>
      <c r="J190" s="200">
        <f>J191+J194</f>
        <v>321.6</v>
      </c>
      <c r="K190" s="200">
        <f>K191+K194</f>
        <v>321.6</v>
      </c>
      <c r="L190" s="358"/>
      <c r="M190" s="358"/>
      <c r="N190" s="358"/>
    </row>
    <row r="191" spans="2:14" ht="40.5" customHeight="1">
      <c r="B191" s="205" t="s">
        <v>399</v>
      </c>
      <c r="C191" s="384"/>
      <c r="D191" s="199" t="s">
        <v>301</v>
      </c>
      <c r="E191" s="199" t="s">
        <v>315</v>
      </c>
      <c r="F191" s="204" t="s">
        <v>457</v>
      </c>
      <c r="G191" s="199" t="s">
        <v>400</v>
      </c>
      <c r="H191" s="199"/>
      <c r="I191" s="200">
        <f>I192</f>
        <v>319.6</v>
      </c>
      <c r="J191" s="200">
        <f>J192</f>
        <v>319.6</v>
      </c>
      <c r="K191" s="200">
        <f>K192</f>
        <v>319.6</v>
      </c>
      <c r="L191" s="358"/>
      <c r="M191" s="358"/>
      <c r="N191" s="358"/>
    </row>
    <row r="192" spans="2:14" ht="12.75" customHeight="1">
      <c r="B192" s="201" t="s">
        <v>401</v>
      </c>
      <c r="C192" s="384"/>
      <c r="D192" s="199" t="s">
        <v>301</v>
      </c>
      <c r="E192" s="199" t="s">
        <v>315</v>
      </c>
      <c r="F192" s="204" t="s">
        <v>457</v>
      </c>
      <c r="G192" s="199" t="s">
        <v>402</v>
      </c>
      <c r="H192" s="199"/>
      <c r="I192" s="200">
        <f>I193</f>
        <v>319.6</v>
      </c>
      <c r="J192" s="200">
        <f>J193</f>
        <v>319.6</v>
      </c>
      <c r="K192" s="200">
        <f>K193</f>
        <v>319.6</v>
      </c>
      <c r="L192" s="358"/>
      <c r="M192" s="358"/>
      <c r="N192" s="358"/>
    </row>
    <row r="193" spans="2:14" ht="12.75" customHeight="1">
      <c r="B193" s="201" t="s">
        <v>392</v>
      </c>
      <c r="C193" s="384"/>
      <c r="D193" s="199" t="s">
        <v>301</v>
      </c>
      <c r="E193" s="199" t="s">
        <v>315</v>
      </c>
      <c r="F193" s="204" t="s">
        <v>457</v>
      </c>
      <c r="G193" s="199" t="s">
        <v>402</v>
      </c>
      <c r="H193" s="199" t="s">
        <v>453</v>
      </c>
      <c r="I193" s="200">
        <v>319.6</v>
      </c>
      <c r="J193" s="200">
        <v>319.6</v>
      </c>
      <c r="K193" s="200">
        <v>319.6</v>
      </c>
      <c r="L193" s="358"/>
      <c r="M193" s="358"/>
      <c r="N193" s="358"/>
    </row>
    <row r="194" spans="2:14" ht="12.75" customHeight="1">
      <c r="B194" s="206" t="s">
        <v>407</v>
      </c>
      <c r="C194" s="384"/>
      <c r="D194" s="199" t="s">
        <v>301</v>
      </c>
      <c r="E194" s="199" t="s">
        <v>315</v>
      </c>
      <c r="F194" s="204" t="s">
        <v>457</v>
      </c>
      <c r="G194" s="199" t="s">
        <v>408</v>
      </c>
      <c r="H194" s="199"/>
      <c r="I194" s="200">
        <f>I195</f>
        <v>2</v>
      </c>
      <c r="J194" s="200">
        <f>J195</f>
        <v>2</v>
      </c>
      <c r="K194" s="200">
        <f>K195</f>
        <v>2</v>
      </c>
      <c r="L194" s="358"/>
      <c r="M194" s="358"/>
      <c r="N194" s="358"/>
    </row>
    <row r="195" spans="2:14" ht="12.75" customHeight="1">
      <c r="B195" s="206" t="s">
        <v>409</v>
      </c>
      <c r="C195" s="384"/>
      <c r="D195" s="199" t="s">
        <v>301</v>
      </c>
      <c r="E195" s="199" t="s">
        <v>315</v>
      </c>
      <c r="F195" s="204" t="s">
        <v>457</v>
      </c>
      <c r="G195" s="199" t="s">
        <v>410</v>
      </c>
      <c r="H195" s="199"/>
      <c r="I195" s="200">
        <f>I196</f>
        <v>2</v>
      </c>
      <c r="J195" s="200">
        <f>J196</f>
        <v>2</v>
      </c>
      <c r="K195" s="200">
        <f>K196</f>
        <v>2</v>
      </c>
      <c r="L195" s="358"/>
      <c r="M195" s="358"/>
      <c r="N195" s="358"/>
    </row>
    <row r="196" spans="2:14" ht="12.75" customHeight="1">
      <c r="B196" s="201" t="s">
        <v>392</v>
      </c>
      <c r="C196" s="384"/>
      <c r="D196" s="199" t="s">
        <v>301</v>
      </c>
      <c r="E196" s="199" t="s">
        <v>315</v>
      </c>
      <c r="F196" s="204" t="s">
        <v>457</v>
      </c>
      <c r="G196" s="199" t="s">
        <v>410</v>
      </c>
      <c r="H196" s="199">
        <v>3</v>
      </c>
      <c r="I196" s="200">
        <v>2</v>
      </c>
      <c r="J196" s="200">
        <v>2</v>
      </c>
      <c r="K196" s="200">
        <v>2</v>
      </c>
      <c r="L196" s="358"/>
      <c r="M196" s="358"/>
      <c r="N196" s="358"/>
    </row>
    <row r="197" spans="2:14" ht="25.5" customHeight="1" hidden="1">
      <c r="B197" s="201" t="s">
        <v>469</v>
      </c>
      <c r="C197" s="384"/>
      <c r="D197" s="199" t="s">
        <v>301</v>
      </c>
      <c r="E197" s="199" t="s">
        <v>315</v>
      </c>
      <c r="F197" s="204" t="s">
        <v>470</v>
      </c>
      <c r="G197" s="199"/>
      <c r="H197" s="199"/>
      <c r="I197" s="200">
        <f>I198</f>
        <v>0</v>
      </c>
      <c r="J197" s="200">
        <f>J198</f>
        <v>0</v>
      </c>
      <c r="K197" s="200">
        <f>K198</f>
        <v>0</v>
      </c>
      <c r="L197" s="358"/>
      <c r="M197" s="358"/>
      <c r="N197" s="358"/>
    </row>
    <row r="198" spans="2:14" ht="12.75" customHeight="1" hidden="1">
      <c r="B198" s="206" t="s">
        <v>407</v>
      </c>
      <c r="C198" s="384"/>
      <c r="D198" s="199" t="s">
        <v>301</v>
      </c>
      <c r="E198" s="199" t="s">
        <v>315</v>
      </c>
      <c r="F198" s="204" t="s">
        <v>470</v>
      </c>
      <c r="G198" s="199" t="s">
        <v>408</v>
      </c>
      <c r="H198" s="199"/>
      <c r="I198" s="200">
        <f>I199</f>
        <v>0</v>
      </c>
      <c r="J198" s="200">
        <f>J199</f>
        <v>0</v>
      </c>
      <c r="K198" s="200">
        <f>K199</f>
        <v>0</v>
      </c>
      <c r="L198" s="358"/>
      <c r="M198" s="358"/>
      <c r="N198" s="358"/>
    </row>
    <row r="199" spans="2:14" ht="12.75" customHeight="1" hidden="1">
      <c r="B199" s="206" t="s">
        <v>409</v>
      </c>
      <c r="C199" s="384"/>
      <c r="D199" s="199" t="s">
        <v>301</v>
      </c>
      <c r="E199" s="199" t="s">
        <v>315</v>
      </c>
      <c r="F199" s="204" t="s">
        <v>470</v>
      </c>
      <c r="G199" s="199" t="s">
        <v>410</v>
      </c>
      <c r="H199" s="199"/>
      <c r="I199" s="200">
        <f>I200</f>
        <v>0</v>
      </c>
      <c r="J199" s="200">
        <f>J200</f>
        <v>0</v>
      </c>
      <c r="K199" s="200">
        <f>K200</f>
        <v>0</v>
      </c>
      <c r="L199" s="358"/>
      <c r="M199" s="358"/>
      <c r="N199" s="358"/>
    </row>
    <row r="200" spans="2:14" ht="12.75" customHeight="1" hidden="1">
      <c r="B200" s="201" t="s">
        <v>392</v>
      </c>
      <c r="C200" s="384"/>
      <c r="D200" s="199" t="s">
        <v>301</v>
      </c>
      <c r="E200" s="199" t="s">
        <v>315</v>
      </c>
      <c r="F200" s="204" t="s">
        <v>470</v>
      </c>
      <c r="G200" s="199" t="s">
        <v>410</v>
      </c>
      <c r="H200" s="199" t="s">
        <v>453</v>
      </c>
      <c r="I200" s="200"/>
      <c r="J200" s="200"/>
      <c r="K200" s="200"/>
      <c r="L200" s="358"/>
      <c r="M200" s="358"/>
      <c r="N200" s="358"/>
    </row>
    <row r="201" spans="2:14" ht="27.75" customHeight="1">
      <c r="B201" s="205" t="s">
        <v>462</v>
      </c>
      <c r="C201" s="384"/>
      <c r="D201" s="199" t="s">
        <v>301</v>
      </c>
      <c r="E201" s="199" t="s">
        <v>315</v>
      </c>
      <c r="F201" s="204" t="s">
        <v>463</v>
      </c>
      <c r="G201" s="199"/>
      <c r="H201" s="199"/>
      <c r="I201" s="200">
        <f>I209+I217+I206+I212</f>
        <v>6624.6</v>
      </c>
      <c r="J201" s="200">
        <f>J209+J217+J206+J212</f>
        <v>568.9</v>
      </c>
      <c r="K201" s="200">
        <f>K209+K217+K206+K212</f>
        <v>588.9</v>
      </c>
      <c r="L201" s="358"/>
      <c r="M201" s="358"/>
      <c r="N201" s="358"/>
    </row>
    <row r="202" spans="2:14" ht="25.5" customHeight="1" hidden="1">
      <c r="B202" s="201" t="s">
        <v>399</v>
      </c>
      <c r="C202" s="389"/>
      <c r="D202" s="199" t="s">
        <v>301</v>
      </c>
      <c r="E202" s="199" t="s">
        <v>315</v>
      </c>
      <c r="F202" s="204" t="s">
        <v>463</v>
      </c>
      <c r="G202" s="199" t="s">
        <v>400</v>
      </c>
      <c r="H202" s="199"/>
      <c r="I202" s="200">
        <f>I203</f>
        <v>0</v>
      </c>
      <c r="J202" s="200"/>
      <c r="K202" s="200"/>
      <c r="L202" s="358"/>
      <c r="M202" s="358"/>
      <c r="N202" s="358"/>
    </row>
    <row r="203" spans="2:14" ht="25.5" customHeight="1" hidden="1">
      <c r="B203" s="201" t="s">
        <v>401</v>
      </c>
      <c r="C203" s="389"/>
      <c r="D203" s="199" t="s">
        <v>301</v>
      </c>
      <c r="E203" s="199" t="s">
        <v>315</v>
      </c>
      <c r="F203" s="204" t="s">
        <v>463</v>
      </c>
      <c r="G203" s="199" t="s">
        <v>402</v>
      </c>
      <c r="H203" s="199"/>
      <c r="I203" s="200">
        <f>I204</f>
        <v>0</v>
      </c>
      <c r="J203" s="200"/>
      <c r="K203" s="200"/>
      <c r="L203" s="358"/>
      <c r="M203" s="358"/>
      <c r="N203" s="358"/>
    </row>
    <row r="204" spans="2:14" ht="12.75" customHeight="1" hidden="1">
      <c r="B204" s="201" t="s">
        <v>391</v>
      </c>
      <c r="C204" s="389"/>
      <c r="D204" s="199" t="s">
        <v>301</v>
      </c>
      <c r="E204" s="199" t="s">
        <v>315</v>
      </c>
      <c r="F204" s="204" t="s">
        <v>463</v>
      </c>
      <c r="G204" s="199" t="s">
        <v>402</v>
      </c>
      <c r="H204" s="199" t="s">
        <v>415</v>
      </c>
      <c r="I204" s="200"/>
      <c r="J204" s="200"/>
      <c r="K204" s="200"/>
      <c r="L204" s="358"/>
      <c r="M204" s="358"/>
      <c r="N204" s="358"/>
    </row>
    <row r="205" spans="2:14" ht="12.75" customHeight="1" hidden="1">
      <c r="B205" s="206"/>
      <c r="C205" s="389"/>
      <c r="D205" s="199"/>
      <c r="E205" s="199"/>
      <c r="F205" s="204"/>
      <c r="G205" s="241"/>
      <c r="H205" s="241"/>
      <c r="I205" s="200"/>
      <c r="J205" s="200"/>
      <c r="K205" s="200"/>
      <c r="L205" s="358"/>
      <c r="M205" s="358"/>
      <c r="N205" s="358"/>
    </row>
    <row r="206" spans="2:14" ht="42.75">
      <c r="B206" s="205" t="s">
        <v>399</v>
      </c>
      <c r="C206" s="389"/>
      <c r="D206" s="199" t="s">
        <v>301</v>
      </c>
      <c r="E206" s="199" t="s">
        <v>315</v>
      </c>
      <c r="F206" s="204" t="s">
        <v>463</v>
      </c>
      <c r="G206" s="241"/>
      <c r="H206" s="241"/>
      <c r="I206" s="200">
        <f>I207</f>
        <v>596.3</v>
      </c>
      <c r="J206" s="200">
        <f>J207</f>
        <v>148.9</v>
      </c>
      <c r="K206" s="200">
        <f>K207</f>
        <v>168.9</v>
      </c>
      <c r="L206" s="358"/>
      <c r="M206" s="358"/>
      <c r="N206" s="358"/>
    </row>
    <row r="207" spans="2:14" ht="12.75" customHeight="1">
      <c r="B207" s="201" t="s">
        <v>401</v>
      </c>
      <c r="C207" s="389"/>
      <c r="D207" s="199" t="s">
        <v>301</v>
      </c>
      <c r="E207" s="199" t="s">
        <v>315</v>
      </c>
      <c r="F207" s="204" t="s">
        <v>463</v>
      </c>
      <c r="G207" s="241">
        <v>100</v>
      </c>
      <c r="H207" s="241"/>
      <c r="I207" s="200">
        <f>I208</f>
        <v>596.3</v>
      </c>
      <c r="J207" s="200">
        <f>J208</f>
        <v>148.9</v>
      </c>
      <c r="K207" s="200">
        <f>K208</f>
        <v>168.9</v>
      </c>
      <c r="L207" s="358"/>
      <c r="M207" s="358"/>
      <c r="N207" s="358"/>
    </row>
    <row r="208" spans="2:14" ht="12.75" customHeight="1">
      <c r="B208" s="201" t="s">
        <v>391</v>
      </c>
      <c r="C208" s="389"/>
      <c r="D208" s="199" t="s">
        <v>301</v>
      </c>
      <c r="E208" s="199" t="s">
        <v>315</v>
      </c>
      <c r="F208" s="204" t="s">
        <v>463</v>
      </c>
      <c r="G208" s="241">
        <v>120</v>
      </c>
      <c r="H208" s="241">
        <v>2</v>
      </c>
      <c r="I208" s="200">
        <v>596.3</v>
      </c>
      <c r="J208" s="200">
        <v>148.9</v>
      </c>
      <c r="K208" s="200">
        <v>168.9</v>
      </c>
      <c r="L208" s="358"/>
      <c r="M208" s="358"/>
      <c r="N208" s="358"/>
    </row>
    <row r="209" spans="2:14" ht="12.75" customHeight="1">
      <c r="B209" s="206" t="s">
        <v>407</v>
      </c>
      <c r="C209" s="389"/>
      <c r="D209" s="199" t="s">
        <v>301</v>
      </c>
      <c r="E209" s="199" t="s">
        <v>315</v>
      </c>
      <c r="F209" s="204" t="s">
        <v>463</v>
      </c>
      <c r="G209" s="241">
        <v>200</v>
      </c>
      <c r="H209" s="241"/>
      <c r="I209" s="200">
        <f>I210</f>
        <v>5502.3</v>
      </c>
      <c r="J209" s="200">
        <f>J210</f>
        <v>300</v>
      </c>
      <c r="K209" s="200">
        <f>K210</f>
        <v>300</v>
      </c>
      <c r="L209" s="358"/>
      <c r="M209" s="358"/>
      <c r="N209" s="358"/>
    </row>
    <row r="210" spans="2:14" ht="14.25" customHeight="1">
      <c r="B210" s="206" t="s">
        <v>409</v>
      </c>
      <c r="C210" s="384"/>
      <c r="D210" s="199" t="s">
        <v>301</v>
      </c>
      <c r="E210" s="199" t="s">
        <v>315</v>
      </c>
      <c r="F210" s="204" t="s">
        <v>463</v>
      </c>
      <c r="G210" s="241">
        <v>240</v>
      </c>
      <c r="H210" s="241"/>
      <c r="I210" s="200">
        <f>I211</f>
        <v>5502.3</v>
      </c>
      <c r="J210" s="200">
        <f>J211</f>
        <v>300</v>
      </c>
      <c r="K210" s="200">
        <f>K211</f>
        <v>300</v>
      </c>
      <c r="L210" s="358"/>
      <c r="M210" s="358"/>
      <c r="N210" s="358"/>
    </row>
    <row r="211" spans="2:14" ht="12.75" customHeight="1">
      <c r="B211" s="201" t="s">
        <v>391</v>
      </c>
      <c r="C211" s="384"/>
      <c r="D211" s="199" t="s">
        <v>301</v>
      </c>
      <c r="E211" s="199" t="s">
        <v>315</v>
      </c>
      <c r="F211" s="204" t="s">
        <v>463</v>
      </c>
      <c r="G211" s="241">
        <v>240</v>
      </c>
      <c r="H211" s="241">
        <v>2</v>
      </c>
      <c r="I211" s="200">
        <v>5502.3</v>
      </c>
      <c r="J211" s="200">
        <v>300</v>
      </c>
      <c r="K211" s="200">
        <v>300</v>
      </c>
      <c r="L211" s="358"/>
      <c r="M211" s="358"/>
      <c r="N211" s="358"/>
    </row>
    <row r="212" spans="2:14" ht="12.75" customHeight="1">
      <c r="B212" s="201" t="s">
        <v>439</v>
      </c>
      <c r="C212" s="384"/>
      <c r="D212" s="199" t="s">
        <v>301</v>
      </c>
      <c r="E212" s="199" t="s">
        <v>315</v>
      </c>
      <c r="F212" s="204" t="s">
        <v>463</v>
      </c>
      <c r="G212" s="241">
        <v>300</v>
      </c>
      <c r="H212" s="241"/>
      <c r="I212" s="200">
        <f>I215+I214</f>
        <v>520</v>
      </c>
      <c r="J212" s="200">
        <f>J215</f>
        <v>120</v>
      </c>
      <c r="K212" s="200">
        <f>K215</f>
        <v>120</v>
      </c>
      <c r="L212" s="358"/>
      <c r="M212" s="358"/>
      <c r="N212" s="358"/>
    </row>
    <row r="213" spans="2:14" ht="12.75" customHeight="1" hidden="1">
      <c r="B213" s="410" t="s">
        <v>441</v>
      </c>
      <c r="C213" s="384"/>
      <c r="D213" s="199" t="s">
        <v>301</v>
      </c>
      <c r="E213" s="199" t="s">
        <v>315</v>
      </c>
      <c r="F213" s="204" t="s">
        <v>463</v>
      </c>
      <c r="G213" s="241">
        <v>320</v>
      </c>
      <c r="H213" s="241"/>
      <c r="I213" s="200">
        <f>I214</f>
        <v>0</v>
      </c>
      <c r="J213" s="200">
        <f>J214</f>
        <v>0</v>
      </c>
      <c r="K213" s="200">
        <f>K214</f>
        <v>0</v>
      </c>
      <c r="L213" s="358"/>
      <c r="M213" s="358"/>
      <c r="N213" s="358"/>
    </row>
    <row r="214" spans="2:14" ht="12.75" customHeight="1" hidden="1">
      <c r="B214" s="201" t="s">
        <v>391</v>
      </c>
      <c r="C214" s="384"/>
      <c r="D214" s="199" t="s">
        <v>301</v>
      </c>
      <c r="E214" s="199" t="s">
        <v>315</v>
      </c>
      <c r="F214" s="204" t="s">
        <v>463</v>
      </c>
      <c r="G214" s="241">
        <v>320</v>
      </c>
      <c r="H214" s="241">
        <v>2</v>
      </c>
      <c r="I214" s="200"/>
      <c r="J214" s="200"/>
      <c r="K214" s="200"/>
      <c r="L214" s="358"/>
      <c r="M214" s="358"/>
      <c r="N214" s="358"/>
    </row>
    <row r="215" spans="2:14" ht="12.75" customHeight="1">
      <c r="B215" s="201" t="s">
        <v>464</v>
      </c>
      <c r="C215" s="384"/>
      <c r="D215" s="199" t="s">
        <v>301</v>
      </c>
      <c r="E215" s="199" t="s">
        <v>315</v>
      </c>
      <c r="F215" s="204" t="s">
        <v>463</v>
      </c>
      <c r="G215" s="241">
        <v>360</v>
      </c>
      <c r="H215" s="241"/>
      <c r="I215" s="200">
        <f>I216</f>
        <v>520</v>
      </c>
      <c r="J215" s="200">
        <f>J216</f>
        <v>120</v>
      </c>
      <c r="K215" s="200">
        <f>K216</f>
        <v>120</v>
      </c>
      <c r="L215" s="358"/>
      <c r="M215" s="358"/>
      <c r="N215" s="358"/>
    </row>
    <row r="216" spans="2:14" ht="12.75" customHeight="1">
      <c r="B216" s="201" t="s">
        <v>391</v>
      </c>
      <c r="C216" s="384"/>
      <c r="D216" s="199" t="s">
        <v>301</v>
      </c>
      <c r="E216" s="199" t="s">
        <v>315</v>
      </c>
      <c r="F216" s="204" t="s">
        <v>463</v>
      </c>
      <c r="G216" s="241">
        <v>360</v>
      </c>
      <c r="H216" s="241">
        <v>2</v>
      </c>
      <c r="I216" s="200">
        <v>520</v>
      </c>
      <c r="J216" s="200">
        <v>120</v>
      </c>
      <c r="K216" s="200">
        <v>120</v>
      </c>
      <c r="L216" s="358"/>
      <c r="M216" s="358"/>
      <c r="N216" s="358"/>
    </row>
    <row r="217" spans="2:14" ht="12.75" customHeight="1">
      <c r="B217" s="206" t="s">
        <v>411</v>
      </c>
      <c r="C217" s="384"/>
      <c r="D217" s="199" t="s">
        <v>301</v>
      </c>
      <c r="E217" s="199" t="s">
        <v>315</v>
      </c>
      <c r="F217" s="204" t="s">
        <v>463</v>
      </c>
      <c r="G217" s="199" t="s">
        <v>412</v>
      </c>
      <c r="H217" s="199"/>
      <c r="I217" s="200">
        <f>I220+I218</f>
        <v>6</v>
      </c>
      <c r="J217" s="200">
        <f>J219</f>
        <v>0</v>
      </c>
      <c r="K217" s="200">
        <f>K219</f>
        <v>0</v>
      </c>
      <c r="L217" s="358"/>
      <c r="M217" s="358"/>
      <c r="N217" s="358"/>
    </row>
    <row r="218" spans="2:14" ht="12.75" customHeight="1">
      <c r="B218" s="411" t="s">
        <v>465</v>
      </c>
      <c r="C218" s="384"/>
      <c r="D218" s="199" t="s">
        <v>301</v>
      </c>
      <c r="E218" s="199" t="s">
        <v>315</v>
      </c>
      <c r="F218" s="204" t="s">
        <v>463</v>
      </c>
      <c r="G218" s="199" t="s">
        <v>466</v>
      </c>
      <c r="H218" s="199" t="s">
        <v>415</v>
      </c>
      <c r="I218" s="200"/>
      <c r="J218" s="200"/>
      <c r="K218" s="200"/>
      <c r="L218" s="358"/>
      <c r="M218" s="358"/>
      <c r="N218" s="358"/>
    </row>
    <row r="219" spans="2:14" ht="14.25" customHeight="1">
      <c r="B219" s="206" t="s">
        <v>413</v>
      </c>
      <c r="C219" s="384"/>
      <c r="D219" s="199" t="s">
        <v>301</v>
      </c>
      <c r="E219" s="199" t="s">
        <v>315</v>
      </c>
      <c r="F219" s="204" t="s">
        <v>463</v>
      </c>
      <c r="G219" s="199" t="s">
        <v>414</v>
      </c>
      <c r="H219" s="199"/>
      <c r="I219" s="200">
        <f>I220</f>
        <v>6</v>
      </c>
      <c r="J219" s="200">
        <f>J220</f>
        <v>0</v>
      </c>
      <c r="K219" s="200">
        <f>K220</f>
        <v>0</v>
      </c>
      <c r="L219" s="358"/>
      <c r="M219" s="358"/>
      <c r="N219" s="358"/>
    </row>
    <row r="220" spans="2:14" ht="12.75" customHeight="1">
      <c r="B220" s="201" t="s">
        <v>391</v>
      </c>
      <c r="C220" s="381"/>
      <c r="D220" s="199" t="s">
        <v>301</v>
      </c>
      <c r="E220" s="199" t="s">
        <v>315</v>
      </c>
      <c r="F220" s="204" t="s">
        <v>463</v>
      </c>
      <c r="G220" s="199" t="s">
        <v>414</v>
      </c>
      <c r="H220" s="199" t="s">
        <v>415</v>
      </c>
      <c r="I220" s="200">
        <v>6</v>
      </c>
      <c r="J220" s="200"/>
      <c r="K220" s="200"/>
      <c r="L220" s="358"/>
      <c r="M220" s="358"/>
      <c r="N220" s="358"/>
    </row>
    <row r="221" spans="2:14" ht="40.5" customHeight="1">
      <c r="B221" s="222" t="s">
        <v>471</v>
      </c>
      <c r="C221" s="381"/>
      <c r="D221" s="199" t="s">
        <v>301</v>
      </c>
      <c r="E221" s="199" t="s">
        <v>315</v>
      </c>
      <c r="F221" s="199" t="s">
        <v>472</v>
      </c>
      <c r="G221" s="199"/>
      <c r="H221" s="199"/>
      <c r="I221" s="200">
        <f>I222+I225+I228</f>
        <v>18704.3</v>
      </c>
      <c r="J221" s="200">
        <f>J222+J225+J228</f>
        <v>10035.9</v>
      </c>
      <c r="K221" s="200">
        <f>K222+K225+K228</f>
        <v>7798.099999999999</v>
      </c>
      <c r="L221" s="358"/>
      <c r="M221" s="358"/>
      <c r="N221" s="358"/>
    </row>
    <row r="222" spans="2:14" ht="40.5" customHeight="1">
      <c r="B222" s="205" t="s">
        <v>399</v>
      </c>
      <c r="C222" s="384"/>
      <c r="D222" s="199" t="s">
        <v>301</v>
      </c>
      <c r="E222" s="199" t="s">
        <v>315</v>
      </c>
      <c r="F222" s="199" t="s">
        <v>472</v>
      </c>
      <c r="G222" s="199" t="s">
        <v>400</v>
      </c>
      <c r="H222" s="199"/>
      <c r="I222" s="200">
        <f>I223</f>
        <v>9201.5</v>
      </c>
      <c r="J222" s="200">
        <f>J223</f>
        <v>6923.9</v>
      </c>
      <c r="K222" s="200">
        <f>K223</f>
        <v>6923.9</v>
      </c>
      <c r="L222" s="358"/>
      <c r="M222" s="358"/>
      <c r="N222" s="358"/>
    </row>
    <row r="223" spans="2:14" ht="12.75" customHeight="1">
      <c r="B223" s="201" t="s">
        <v>473</v>
      </c>
      <c r="C223" s="384"/>
      <c r="D223" s="199" t="s">
        <v>301</v>
      </c>
      <c r="E223" s="199" t="s">
        <v>315</v>
      </c>
      <c r="F223" s="199" t="s">
        <v>472</v>
      </c>
      <c r="G223" s="199" t="s">
        <v>474</v>
      </c>
      <c r="H223" s="199"/>
      <c r="I223" s="200">
        <f>I224</f>
        <v>9201.5</v>
      </c>
      <c r="J223" s="200">
        <f>J224</f>
        <v>6923.9</v>
      </c>
      <c r="K223" s="200">
        <f>K224</f>
        <v>6923.9</v>
      </c>
      <c r="L223" s="358"/>
      <c r="M223" s="358"/>
      <c r="N223" s="358"/>
    </row>
    <row r="224" spans="2:14" ht="12.75" customHeight="1">
      <c r="B224" s="201" t="s">
        <v>391</v>
      </c>
      <c r="C224" s="384"/>
      <c r="D224" s="199" t="s">
        <v>301</v>
      </c>
      <c r="E224" s="199" t="s">
        <v>315</v>
      </c>
      <c r="F224" s="199" t="s">
        <v>472</v>
      </c>
      <c r="G224" s="199" t="s">
        <v>474</v>
      </c>
      <c r="H224" s="199" t="s">
        <v>415</v>
      </c>
      <c r="I224" s="200">
        <v>9201.5</v>
      </c>
      <c r="J224" s="200">
        <v>6923.9</v>
      </c>
      <c r="K224" s="200">
        <v>6923.9</v>
      </c>
      <c r="L224" s="358"/>
      <c r="M224" s="358"/>
      <c r="N224" s="358"/>
    </row>
    <row r="225" spans="2:14" ht="12.75" customHeight="1">
      <c r="B225" s="206" t="s">
        <v>407</v>
      </c>
      <c r="C225" s="390"/>
      <c r="D225" s="199" t="s">
        <v>301</v>
      </c>
      <c r="E225" s="199" t="s">
        <v>315</v>
      </c>
      <c r="F225" s="199" t="s">
        <v>472</v>
      </c>
      <c r="G225" s="199" t="s">
        <v>408</v>
      </c>
      <c r="H225" s="199"/>
      <c r="I225" s="200">
        <f>I226</f>
        <v>9455.5</v>
      </c>
      <c r="J225" s="200">
        <f>J226</f>
        <v>3112</v>
      </c>
      <c r="K225" s="200">
        <f>K226</f>
        <v>874.2</v>
      </c>
      <c r="L225" s="358"/>
      <c r="M225" s="358"/>
      <c r="N225" s="358"/>
    </row>
    <row r="226" spans="2:14" ht="12.75" customHeight="1">
      <c r="B226" s="206" t="s">
        <v>409</v>
      </c>
      <c r="C226" s="384"/>
      <c r="D226" s="199" t="s">
        <v>301</v>
      </c>
      <c r="E226" s="199" t="s">
        <v>315</v>
      </c>
      <c r="F226" s="199" t="s">
        <v>472</v>
      </c>
      <c r="G226" s="199" t="s">
        <v>410</v>
      </c>
      <c r="H226" s="199"/>
      <c r="I226" s="200">
        <f>I227</f>
        <v>9455.5</v>
      </c>
      <c r="J226" s="200">
        <f>J227</f>
        <v>3112</v>
      </c>
      <c r="K226" s="200">
        <f>K227</f>
        <v>874.2</v>
      </c>
      <c r="L226" s="358"/>
      <c r="M226" s="358"/>
      <c r="N226" s="358"/>
    </row>
    <row r="227" spans="2:14" ht="12.75" customHeight="1">
      <c r="B227" s="201" t="s">
        <v>391</v>
      </c>
      <c r="C227" s="381"/>
      <c r="D227" s="199" t="s">
        <v>301</v>
      </c>
      <c r="E227" s="199" t="s">
        <v>315</v>
      </c>
      <c r="F227" s="199" t="s">
        <v>472</v>
      </c>
      <c r="G227" s="199" t="s">
        <v>410</v>
      </c>
      <c r="H227" s="199" t="s">
        <v>415</v>
      </c>
      <c r="I227" s="200">
        <v>9455.5</v>
      </c>
      <c r="J227" s="200">
        <v>3112</v>
      </c>
      <c r="K227" s="200">
        <v>874.2</v>
      </c>
      <c r="L227" s="358"/>
      <c r="M227" s="358"/>
      <c r="N227" s="358"/>
    </row>
    <row r="228" spans="2:14" ht="12.75" customHeight="1">
      <c r="B228" s="206" t="s">
        <v>411</v>
      </c>
      <c r="C228" s="381"/>
      <c r="D228" s="199" t="s">
        <v>301</v>
      </c>
      <c r="E228" s="199" t="s">
        <v>315</v>
      </c>
      <c r="F228" s="199" t="s">
        <v>472</v>
      </c>
      <c r="G228" s="199" t="s">
        <v>412</v>
      </c>
      <c r="H228" s="199"/>
      <c r="I228" s="200">
        <f>I230+I229</f>
        <v>47.3</v>
      </c>
      <c r="J228" s="200">
        <f>J230</f>
        <v>0</v>
      </c>
      <c r="K228" s="200">
        <f>K230</f>
        <v>0</v>
      </c>
      <c r="L228" s="358"/>
      <c r="M228" s="358"/>
      <c r="N228" s="358"/>
    </row>
    <row r="229" spans="2:14" ht="12.75" customHeight="1" hidden="1">
      <c r="B229" s="411" t="s">
        <v>465</v>
      </c>
      <c r="C229" s="381"/>
      <c r="D229" s="199" t="s">
        <v>301</v>
      </c>
      <c r="E229" s="199" t="s">
        <v>315</v>
      </c>
      <c r="F229" s="199" t="s">
        <v>472</v>
      </c>
      <c r="G229" s="199" t="s">
        <v>466</v>
      </c>
      <c r="H229" s="199" t="s">
        <v>415</v>
      </c>
      <c r="I229" s="200"/>
      <c r="J229" s="200"/>
      <c r="K229" s="200"/>
      <c r="L229" s="358"/>
      <c r="M229" s="358"/>
      <c r="N229" s="358"/>
    </row>
    <row r="230" spans="2:14" ht="14.25" customHeight="1">
      <c r="B230" s="206" t="s">
        <v>413</v>
      </c>
      <c r="C230" s="384"/>
      <c r="D230" s="199" t="s">
        <v>301</v>
      </c>
      <c r="E230" s="199" t="s">
        <v>315</v>
      </c>
      <c r="F230" s="199" t="s">
        <v>472</v>
      </c>
      <c r="G230" s="199" t="s">
        <v>414</v>
      </c>
      <c r="H230" s="199"/>
      <c r="I230" s="200">
        <f>I231</f>
        <v>47.3</v>
      </c>
      <c r="J230" s="200">
        <f>J231</f>
        <v>0</v>
      </c>
      <c r="K230" s="200">
        <f>K231</f>
        <v>0</v>
      </c>
      <c r="L230" s="358"/>
      <c r="M230" s="358"/>
      <c r="N230" s="358"/>
    </row>
    <row r="231" spans="2:14" ht="12.75" customHeight="1">
      <c r="B231" s="201" t="s">
        <v>391</v>
      </c>
      <c r="C231" s="384"/>
      <c r="D231" s="199" t="s">
        <v>301</v>
      </c>
      <c r="E231" s="199" t="s">
        <v>315</v>
      </c>
      <c r="F231" s="199" t="s">
        <v>472</v>
      </c>
      <c r="G231" s="199" t="s">
        <v>414</v>
      </c>
      <c r="H231" s="199" t="s">
        <v>415</v>
      </c>
      <c r="I231" s="200">
        <v>47.3</v>
      </c>
      <c r="J231" s="200"/>
      <c r="K231" s="200"/>
      <c r="L231" s="358"/>
      <c r="M231" s="358"/>
      <c r="N231" s="358"/>
    </row>
    <row r="232" spans="2:14" ht="85.5" hidden="1">
      <c r="B232" s="412" t="s">
        <v>475</v>
      </c>
      <c r="C232" s="390"/>
      <c r="D232" s="199" t="s">
        <v>301</v>
      </c>
      <c r="E232" s="199" t="s">
        <v>315</v>
      </c>
      <c r="F232" s="202" t="s">
        <v>396</v>
      </c>
      <c r="G232" s="199"/>
      <c r="H232" s="199"/>
      <c r="I232" s="200">
        <f>I233</f>
        <v>0</v>
      </c>
      <c r="J232" s="200">
        <f>J233</f>
        <v>0</v>
      </c>
      <c r="K232" s="200">
        <f>K233</f>
        <v>0</v>
      </c>
      <c r="L232" s="358"/>
      <c r="M232" s="358"/>
      <c r="N232" s="358"/>
    </row>
    <row r="233" spans="2:14" ht="12.75" customHeight="1" hidden="1">
      <c r="B233" s="413" t="s">
        <v>407</v>
      </c>
      <c r="C233" s="390"/>
      <c r="D233" s="199" t="s">
        <v>301</v>
      </c>
      <c r="E233" s="199" t="s">
        <v>315</v>
      </c>
      <c r="F233" s="202" t="s">
        <v>476</v>
      </c>
      <c r="G233" s="199" t="s">
        <v>408</v>
      </c>
      <c r="H233" s="199"/>
      <c r="I233" s="200">
        <f>I234</f>
        <v>0</v>
      </c>
      <c r="J233" s="200">
        <f>J234</f>
        <v>0</v>
      </c>
      <c r="K233" s="200">
        <f>K234</f>
        <v>0</v>
      </c>
      <c r="L233" s="358"/>
      <c r="M233" s="358"/>
      <c r="N233" s="358"/>
    </row>
    <row r="234" spans="2:14" ht="12.75" customHeight="1" hidden="1">
      <c r="B234" s="413" t="s">
        <v>409</v>
      </c>
      <c r="C234" s="390"/>
      <c r="D234" s="199" t="s">
        <v>301</v>
      </c>
      <c r="E234" s="199" t="s">
        <v>315</v>
      </c>
      <c r="F234" s="202" t="s">
        <v>476</v>
      </c>
      <c r="G234" s="199" t="s">
        <v>410</v>
      </c>
      <c r="H234" s="199"/>
      <c r="I234" s="200">
        <f>I235</f>
        <v>0</v>
      </c>
      <c r="J234" s="200">
        <f>J235</f>
        <v>0</v>
      </c>
      <c r="K234" s="200">
        <f>K235</f>
        <v>0</v>
      </c>
      <c r="L234" s="358"/>
      <c r="M234" s="358"/>
      <c r="N234" s="358"/>
    </row>
    <row r="235" spans="2:14" ht="12.75" customHeight="1" hidden="1">
      <c r="B235" s="267" t="s">
        <v>393</v>
      </c>
      <c r="C235" s="390"/>
      <c r="D235" s="199" t="s">
        <v>301</v>
      </c>
      <c r="E235" s="199" t="s">
        <v>315</v>
      </c>
      <c r="F235" s="202" t="s">
        <v>476</v>
      </c>
      <c r="G235" s="199" t="s">
        <v>410</v>
      </c>
      <c r="H235" s="199" t="s">
        <v>425</v>
      </c>
      <c r="I235" s="200"/>
      <c r="J235" s="200"/>
      <c r="K235" s="200"/>
      <c r="L235" s="358"/>
      <c r="M235" s="358"/>
      <c r="N235" s="358"/>
    </row>
    <row r="236" spans="2:14" ht="13.5" customHeight="1">
      <c r="B236" s="378" t="s">
        <v>320</v>
      </c>
      <c r="C236" s="384"/>
      <c r="D236" s="220" t="s">
        <v>321</v>
      </c>
      <c r="E236" s="220"/>
      <c r="F236" s="220"/>
      <c r="G236" s="220"/>
      <c r="H236" s="220"/>
      <c r="I236" s="376">
        <f>I237+I244</f>
        <v>49740.399999999994</v>
      </c>
      <c r="J236" s="376">
        <f>J237+J244</f>
        <v>47357.4</v>
      </c>
      <c r="K236" s="376">
        <f>K237+K244</f>
        <v>23387.9</v>
      </c>
      <c r="L236" s="358"/>
      <c r="M236" s="358"/>
      <c r="N236" s="358"/>
    </row>
    <row r="237" spans="2:14" ht="14.25" customHeight="1">
      <c r="B237" s="414" t="s">
        <v>324</v>
      </c>
      <c r="C237" s="390"/>
      <c r="D237" s="198" t="s">
        <v>321</v>
      </c>
      <c r="E237" s="198" t="s">
        <v>325</v>
      </c>
      <c r="F237" s="199"/>
      <c r="G237" s="199"/>
      <c r="H237" s="199"/>
      <c r="I237" s="200">
        <f aca="true" t="shared" si="3" ref="I237:I242">I238</f>
        <v>1542.2</v>
      </c>
      <c r="J237" s="200">
        <f aca="true" t="shared" si="4" ref="J237:J242">J238</f>
        <v>1507.4</v>
      </c>
      <c r="K237" s="200">
        <f aca="true" t="shared" si="5" ref="K237:K242">K238</f>
        <v>1137.9</v>
      </c>
      <c r="L237" s="358"/>
      <c r="M237" s="358"/>
      <c r="N237" s="358"/>
    </row>
    <row r="238" spans="2:14" ht="12.75" customHeight="1">
      <c r="B238" s="409" t="s">
        <v>395</v>
      </c>
      <c r="C238" s="390"/>
      <c r="D238" s="199" t="s">
        <v>321</v>
      </c>
      <c r="E238" s="199" t="s">
        <v>325</v>
      </c>
      <c r="F238" s="204" t="s">
        <v>396</v>
      </c>
      <c r="G238" s="199"/>
      <c r="H238" s="199"/>
      <c r="I238" s="200">
        <f t="shared" si="3"/>
        <v>1542.2</v>
      </c>
      <c r="J238" s="200">
        <f t="shared" si="4"/>
        <v>1507.4</v>
      </c>
      <c r="K238" s="200">
        <f t="shared" si="5"/>
        <v>1137.9</v>
      </c>
      <c r="L238" s="358"/>
      <c r="M238" s="358"/>
      <c r="N238" s="358"/>
    </row>
    <row r="239" spans="2:14" ht="12.75" customHeight="1">
      <c r="B239" s="409" t="s">
        <v>487</v>
      </c>
      <c r="C239" s="384"/>
      <c r="D239" s="199" t="s">
        <v>321</v>
      </c>
      <c r="E239" s="199" t="s">
        <v>325</v>
      </c>
      <c r="F239" s="271" t="s">
        <v>463</v>
      </c>
      <c r="G239" s="199"/>
      <c r="H239" s="199"/>
      <c r="I239" s="200">
        <f t="shared" si="3"/>
        <v>1542.2</v>
      </c>
      <c r="J239" s="200">
        <f t="shared" si="4"/>
        <v>1507.4</v>
      </c>
      <c r="K239" s="200">
        <f t="shared" si="5"/>
        <v>1137.9</v>
      </c>
      <c r="L239" s="358"/>
      <c r="M239" s="358"/>
      <c r="N239" s="358"/>
    </row>
    <row r="240" spans="2:14" ht="27.75" customHeight="1">
      <c r="B240" s="415" t="s">
        <v>462</v>
      </c>
      <c r="C240" s="381"/>
      <c r="D240" s="199" t="s">
        <v>321</v>
      </c>
      <c r="E240" s="199" t="s">
        <v>325</v>
      </c>
      <c r="F240" s="271" t="s">
        <v>463</v>
      </c>
      <c r="G240" s="199"/>
      <c r="H240" s="199"/>
      <c r="I240" s="200">
        <f t="shared" si="3"/>
        <v>1542.2</v>
      </c>
      <c r="J240" s="200">
        <f t="shared" si="4"/>
        <v>1507.4</v>
      </c>
      <c r="K240" s="200">
        <f t="shared" si="5"/>
        <v>1137.9</v>
      </c>
      <c r="L240" s="358"/>
      <c r="M240" s="358"/>
      <c r="N240" s="358"/>
    </row>
    <row r="241" spans="2:14" ht="12.75" customHeight="1">
      <c r="B241" s="206" t="s">
        <v>407</v>
      </c>
      <c r="C241" s="381"/>
      <c r="D241" s="199" t="s">
        <v>321</v>
      </c>
      <c r="E241" s="199" t="s">
        <v>325</v>
      </c>
      <c r="F241" s="271" t="s">
        <v>463</v>
      </c>
      <c r="G241" s="199" t="s">
        <v>408</v>
      </c>
      <c r="H241" s="199"/>
      <c r="I241" s="200">
        <f t="shared" si="3"/>
        <v>1542.2</v>
      </c>
      <c r="J241" s="200">
        <f t="shared" si="4"/>
        <v>1507.4</v>
      </c>
      <c r="K241" s="200">
        <f t="shared" si="5"/>
        <v>1137.9</v>
      </c>
      <c r="L241" s="358"/>
      <c r="M241" s="358"/>
      <c r="N241" s="358"/>
    </row>
    <row r="242" spans="2:14" ht="14.25" customHeight="1">
      <c r="B242" s="206" t="s">
        <v>409</v>
      </c>
      <c r="C242" s="384"/>
      <c r="D242" s="199" t="s">
        <v>321</v>
      </c>
      <c r="E242" s="199" t="s">
        <v>325</v>
      </c>
      <c r="F242" s="271" t="s">
        <v>463</v>
      </c>
      <c r="G242" s="199" t="s">
        <v>410</v>
      </c>
      <c r="H242" s="199"/>
      <c r="I242" s="200">
        <f t="shared" si="3"/>
        <v>1542.2</v>
      </c>
      <c r="J242" s="200">
        <f t="shared" si="4"/>
        <v>1507.4</v>
      </c>
      <c r="K242" s="200">
        <f t="shared" si="5"/>
        <v>1137.9</v>
      </c>
      <c r="L242" s="358"/>
      <c r="M242" s="358"/>
      <c r="N242" s="358"/>
    </row>
    <row r="243" spans="2:14" ht="12" customHeight="1">
      <c r="B243" s="201" t="s">
        <v>391</v>
      </c>
      <c r="C243" s="384"/>
      <c r="D243" s="199" t="s">
        <v>321</v>
      </c>
      <c r="E243" s="199" t="s">
        <v>325</v>
      </c>
      <c r="F243" s="271" t="s">
        <v>463</v>
      </c>
      <c r="G243" s="199" t="s">
        <v>410</v>
      </c>
      <c r="H243" s="199">
        <v>2</v>
      </c>
      <c r="I243" s="200">
        <v>1542.2</v>
      </c>
      <c r="J243" s="200">
        <v>1507.4</v>
      </c>
      <c r="K243" s="200">
        <v>1137.9</v>
      </c>
      <c r="L243" s="358"/>
      <c r="M243" s="358"/>
      <c r="N243" s="358"/>
    </row>
    <row r="244" spans="2:14" ht="12.75" customHeight="1">
      <c r="B244" s="391" t="s">
        <v>326</v>
      </c>
      <c r="C244" s="384"/>
      <c r="D244" s="198" t="s">
        <v>321</v>
      </c>
      <c r="E244" s="198" t="s">
        <v>327</v>
      </c>
      <c r="F244" s="199"/>
      <c r="G244" s="199"/>
      <c r="H244" s="199"/>
      <c r="I244" s="200">
        <f>I245</f>
        <v>48198.2</v>
      </c>
      <c r="J244" s="200">
        <f>J245</f>
        <v>45850</v>
      </c>
      <c r="K244" s="200">
        <f>K245</f>
        <v>22250</v>
      </c>
      <c r="L244" s="358"/>
      <c r="M244" s="358"/>
      <c r="N244" s="358"/>
    </row>
    <row r="245" spans="2:14" ht="27.75" customHeight="1">
      <c r="B245" s="392" t="s">
        <v>488</v>
      </c>
      <c r="C245" s="384"/>
      <c r="D245" s="199" t="s">
        <v>321</v>
      </c>
      <c r="E245" s="199" t="s">
        <v>327</v>
      </c>
      <c r="F245" s="393" t="s">
        <v>489</v>
      </c>
      <c r="G245" s="199"/>
      <c r="H245" s="199"/>
      <c r="I245" s="200">
        <f>I246+I250+I254+I263+I267+I271</f>
        <v>48198.2</v>
      </c>
      <c r="J245" s="200">
        <f>J246+J250+J254+J263+J267+J271</f>
        <v>45850</v>
      </c>
      <c r="K245" s="200">
        <f>K246+K250+K254+K263+K267+K271</f>
        <v>22250</v>
      </c>
      <c r="L245" s="358"/>
      <c r="M245" s="358"/>
      <c r="N245" s="358"/>
    </row>
    <row r="246" spans="2:14" ht="12.75" customHeight="1" hidden="1">
      <c r="B246" s="416" t="s">
        <v>490</v>
      </c>
      <c r="C246" s="384"/>
      <c r="D246" s="199" t="s">
        <v>321</v>
      </c>
      <c r="E246" s="199" t="s">
        <v>327</v>
      </c>
      <c r="F246" s="393" t="s">
        <v>491</v>
      </c>
      <c r="G246" s="199"/>
      <c r="H246" s="199"/>
      <c r="I246" s="200">
        <f>I247</f>
        <v>0</v>
      </c>
      <c r="J246" s="200">
        <f>J247</f>
        <v>0</v>
      </c>
      <c r="K246" s="200">
        <f>K247</f>
        <v>0</v>
      </c>
      <c r="L246" s="358"/>
      <c r="M246" s="358"/>
      <c r="N246" s="358"/>
    </row>
    <row r="247" spans="2:14" ht="12.75" customHeight="1" hidden="1">
      <c r="B247" s="206" t="s">
        <v>407</v>
      </c>
      <c r="C247" s="384"/>
      <c r="D247" s="199" t="s">
        <v>321</v>
      </c>
      <c r="E247" s="199" t="s">
        <v>327</v>
      </c>
      <c r="F247" s="393" t="s">
        <v>491</v>
      </c>
      <c r="G247" s="199" t="s">
        <v>408</v>
      </c>
      <c r="H247" s="199"/>
      <c r="I247" s="200">
        <f>I248</f>
        <v>0</v>
      </c>
      <c r="J247" s="200">
        <f>J248</f>
        <v>0</v>
      </c>
      <c r="K247" s="200">
        <f>K248</f>
        <v>0</v>
      </c>
      <c r="L247" s="358"/>
      <c r="M247" s="358"/>
      <c r="N247" s="358"/>
    </row>
    <row r="248" spans="2:14" ht="12.75" customHeight="1" hidden="1">
      <c r="B248" s="206" t="s">
        <v>409</v>
      </c>
      <c r="C248" s="384"/>
      <c r="D248" s="199" t="s">
        <v>321</v>
      </c>
      <c r="E248" s="199" t="s">
        <v>327</v>
      </c>
      <c r="F248" s="393" t="s">
        <v>491</v>
      </c>
      <c r="G248" s="199" t="s">
        <v>410</v>
      </c>
      <c r="H248" s="199"/>
      <c r="I248" s="200">
        <f>I249</f>
        <v>0</v>
      </c>
      <c r="J248" s="200">
        <f>J249</f>
        <v>0</v>
      </c>
      <c r="K248" s="200">
        <f>K249</f>
        <v>0</v>
      </c>
      <c r="L248" s="358"/>
      <c r="M248" s="358"/>
      <c r="N248" s="358"/>
    </row>
    <row r="249" spans="2:14" ht="13.5" customHeight="1" hidden="1">
      <c r="B249" s="201" t="s">
        <v>391</v>
      </c>
      <c r="C249" s="384"/>
      <c r="D249" s="199" t="s">
        <v>321</v>
      </c>
      <c r="E249" s="199" t="s">
        <v>327</v>
      </c>
      <c r="F249" s="393" t="s">
        <v>491</v>
      </c>
      <c r="G249" s="199" t="s">
        <v>410</v>
      </c>
      <c r="H249" s="199" t="s">
        <v>415</v>
      </c>
      <c r="I249" s="200"/>
      <c r="J249" s="200"/>
      <c r="K249" s="200"/>
      <c r="L249" s="358"/>
      <c r="M249" s="358"/>
      <c r="N249" s="358"/>
    </row>
    <row r="250" spans="2:14" ht="26.25" customHeight="1" hidden="1">
      <c r="B250" s="394" t="s">
        <v>492</v>
      </c>
      <c r="C250" s="384"/>
      <c r="D250" s="199" t="s">
        <v>321</v>
      </c>
      <c r="E250" s="199" t="s">
        <v>327</v>
      </c>
      <c r="F250" s="393" t="s">
        <v>493</v>
      </c>
      <c r="G250" s="199"/>
      <c r="H250" s="199"/>
      <c r="I250" s="200">
        <f>I251</f>
        <v>0</v>
      </c>
      <c r="J250" s="200">
        <f>J251</f>
        <v>0</v>
      </c>
      <c r="K250" s="200">
        <f>K251</f>
        <v>0</v>
      </c>
      <c r="L250" s="358"/>
      <c r="M250" s="358"/>
      <c r="N250" s="358"/>
    </row>
    <row r="251" spans="2:14" ht="15" customHeight="1" hidden="1">
      <c r="B251" s="206" t="s">
        <v>407</v>
      </c>
      <c r="C251" s="384"/>
      <c r="D251" s="199" t="s">
        <v>321</v>
      </c>
      <c r="E251" s="199" t="s">
        <v>327</v>
      </c>
      <c r="F251" s="393" t="s">
        <v>493</v>
      </c>
      <c r="G251" s="199" t="s">
        <v>408</v>
      </c>
      <c r="H251" s="199"/>
      <c r="I251" s="200">
        <f>I252</f>
        <v>0</v>
      </c>
      <c r="J251" s="200">
        <f>J252</f>
        <v>0</v>
      </c>
      <c r="K251" s="200">
        <f>K252</f>
        <v>0</v>
      </c>
      <c r="L251" s="358"/>
      <c r="M251" s="358"/>
      <c r="N251" s="358"/>
    </row>
    <row r="252" spans="2:14" ht="12.75" customHeight="1" hidden="1">
      <c r="B252" s="206" t="s">
        <v>409</v>
      </c>
      <c r="C252" s="381"/>
      <c r="D252" s="199" t="s">
        <v>321</v>
      </c>
      <c r="E252" s="199" t="s">
        <v>327</v>
      </c>
      <c r="F252" s="393" t="s">
        <v>493</v>
      </c>
      <c r="G252" s="199" t="s">
        <v>410</v>
      </c>
      <c r="H252" s="199"/>
      <c r="I252" s="200">
        <f>I253</f>
        <v>0</v>
      </c>
      <c r="J252" s="200">
        <f>J253</f>
        <v>0</v>
      </c>
      <c r="K252" s="200">
        <f>K253</f>
        <v>0</v>
      </c>
      <c r="L252" s="358"/>
      <c r="M252" s="358"/>
      <c r="N252" s="358"/>
    </row>
    <row r="253" spans="2:14" ht="12.75" customHeight="1" hidden="1">
      <c r="B253" s="201" t="s">
        <v>391</v>
      </c>
      <c r="C253" s="381"/>
      <c r="D253" s="199" t="s">
        <v>321</v>
      </c>
      <c r="E253" s="199" t="s">
        <v>327</v>
      </c>
      <c r="F253" s="393" t="s">
        <v>493</v>
      </c>
      <c r="G253" s="199" t="s">
        <v>410</v>
      </c>
      <c r="H253" s="199" t="s">
        <v>415</v>
      </c>
      <c r="I253" s="200"/>
      <c r="J253" s="200"/>
      <c r="K253" s="200"/>
      <c r="L253" s="358"/>
      <c r="M253" s="358"/>
      <c r="N253" s="358"/>
    </row>
    <row r="254" spans="2:14" ht="14.25" customHeight="1">
      <c r="B254" s="409" t="s">
        <v>494</v>
      </c>
      <c r="C254" s="384"/>
      <c r="D254" s="199" t="s">
        <v>321</v>
      </c>
      <c r="E254" s="199" t="s">
        <v>327</v>
      </c>
      <c r="F254" s="393" t="s">
        <v>770</v>
      </c>
      <c r="G254" s="199"/>
      <c r="H254" s="199"/>
      <c r="I254" s="200">
        <f>I255+I259</f>
        <v>47664.2</v>
      </c>
      <c r="J254" s="200">
        <f>J255+J259</f>
        <v>45850</v>
      </c>
      <c r="K254" s="200">
        <f>K255+K259</f>
        <v>22250</v>
      </c>
      <c r="L254" s="358"/>
      <c r="M254" s="358"/>
      <c r="N254" s="358"/>
    </row>
    <row r="255" spans="2:14" ht="15" customHeight="1" hidden="1">
      <c r="B255" s="206" t="s">
        <v>407</v>
      </c>
      <c r="C255" s="384"/>
      <c r="D255" s="199" t="s">
        <v>321</v>
      </c>
      <c r="E255" s="199" t="s">
        <v>327</v>
      </c>
      <c r="F255" s="393" t="s">
        <v>495</v>
      </c>
      <c r="G255" s="199" t="s">
        <v>408</v>
      </c>
      <c r="H255" s="199"/>
      <c r="I255" s="200">
        <f>I256</f>
        <v>0</v>
      </c>
      <c r="J255" s="200">
        <f>J256</f>
        <v>0</v>
      </c>
      <c r="K255" s="200">
        <f>K256</f>
        <v>0</v>
      </c>
      <c r="L255" s="358"/>
      <c r="M255" s="358"/>
      <c r="N255" s="358"/>
    </row>
    <row r="256" spans="2:14" ht="12.75" customHeight="1" hidden="1">
      <c r="B256" s="206" t="s">
        <v>409</v>
      </c>
      <c r="C256" s="384"/>
      <c r="D256" s="199" t="s">
        <v>321</v>
      </c>
      <c r="E256" s="199" t="s">
        <v>327</v>
      </c>
      <c r="F256" s="393" t="s">
        <v>495</v>
      </c>
      <c r="G256" s="199" t="s">
        <v>410</v>
      </c>
      <c r="H256" s="199"/>
      <c r="I256" s="200">
        <f>I257</f>
        <v>0</v>
      </c>
      <c r="J256" s="200">
        <f>J257</f>
        <v>0</v>
      </c>
      <c r="K256" s="200">
        <f>K257</f>
        <v>0</v>
      </c>
      <c r="L256" s="358"/>
      <c r="M256" s="358"/>
      <c r="N256" s="358"/>
    </row>
    <row r="257" spans="2:14" ht="12.75" customHeight="1" hidden="1">
      <c r="B257" s="201" t="s">
        <v>391</v>
      </c>
      <c r="C257" s="384"/>
      <c r="D257" s="199" t="s">
        <v>321</v>
      </c>
      <c r="E257" s="199" t="s">
        <v>327</v>
      </c>
      <c r="F257" s="393" t="s">
        <v>495</v>
      </c>
      <c r="G257" s="199" t="s">
        <v>410</v>
      </c>
      <c r="H257" s="199" t="s">
        <v>415</v>
      </c>
      <c r="I257" s="200"/>
      <c r="J257" s="200"/>
      <c r="K257" s="200"/>
      <c r="L257" s="358"/>
      <c r="M257" s="358"/>
      <c r="N257" s="358"/>
    </row>
    <row r="258" spans="2:14" ht="27.75" customHeight="1">
      <c r="B258" s="205" t="s">
        <v>496</v>
      </c>
      <c r="C258" s="384"/>
      <c r="D258" s="199" t="s">
        <v>321</v>
      </c>
      <c r="E258" s="199" t="s">
        <v>327</v>
      </c>
      <c r="F258" s="393" t="s">
        <v>770</v>
      </c>
      <c r="G258" s="199"/>
      <c r="H258" s="199"/>
      <c r="I258" s="200">
        <f>I259</f>
        <v>47664.2</v>
      </c>
      <c r="J258" s="200">
        <f>J259</f>
        <v>45850</v>
      </c>
      <c r="K258" s="200">
        <f>K259</f>
        <v>22250</v>
      </c>
      <c r="L258" s="358"/>
      <c r="M258" s="358"/>
      <c r="N258" s="358"/>
    </row>
    <row r="259" spans="2:14" ht="14.25" customHeight="1">
      <c r="B259" s="206" t="s">
        <v>407</v>
      </c>
      <c r="C259" s="384"/>
      <c r="D259" s="199" t="s">
        <v>321</v>
      </c>
      <c r="E259" s="199" t="s">
        <v>327</v>
      </c>
      <c r="F259" s="393" t="s">
        <v>497</v>
      </c>
      <c r="G259" s="199" t="s">
        <v>408</v>
      </c>
      <c r="H259" s="199"/>
      <c r="I259" s="200">
        <f>I260</f>
        <v>47664.2</v>
      </c>
      <c r="J259" s="200">
        <f>J260</f>
        <v>45850</v>
      </c>
      <c r="K259" s="200">
        <f>K260</f>
        <v>22250</v>
      </c>
      <c r="L259" s="358"/>
      <c r="M259" s="358"/>
      <c r="N259" s="358"/>
    </row>
    <row r="260" spans="2:14" ht="12.75" customHeight="1">
      <c r="B260" s="206" t="s">
        <v>409</v>
      </c>
      <c r="C260" s="384"/>
      <c r="D260" s="199" t="s">
        <v>321</v>
      </c>
      <c r="E260" s="199" t="s">
        <v>327</v>
      </c>
      <c r="F260" s="393" t="s">
        <v>497</v>
      </c>
      <c r="G260" s="199" t="s">
        <v>410</v>
      </c>
      <c r="H260" s="199"/>
      <c r="I260" s="200">
        <f>I262+I261</f>
        <v>47664.2</v>
      </c>
      <c r="J260" s="200">
        <f>J262+J261</f>
        <v>45850</v>
      </c>
      <c r="K260" s="200">
        <f>K262+K261</f>
        <v>22250</v>
      </c>
      <c r="L260" s="358"/>
      <c r="M260" s="358"/>
      <c r="N260" s="358"/>
    </row>
    <row r="261" spans="2:15" ht="15" customHeight="1">
      <c r="B261" s="201" t="s">
        <v>391</v>
      </c>
      <c r="C261" s="384"/>
      <c r="D261" s="199" t="s">
        <v>321</v>
      </c>
      <c r="E261" s="199" t="s">
        <v>327</v>
      </c>
      <c r="F261" s="393" t="s">
        <v>497</v>
      </c>
      <c r="G261" s="199" t="s">
        <v>410</v>
      </c>
      <c r="H261" s="199" t="s">
        <v>415</v>
      </c>
      <c r="I261" s="200">
        <v>494.2</v>
      </c>
      <c r="J261" s="200">
        <v>250</v>
      </c>
      <c r="K261" s="200">
        <v>250</v>
      </c>
      <c r="L261" s="358"/>
      <c r="M261" s="358"/>
      <c r="N261" s="417"/>
      <c r="O261" s="596"/>
    </row>
    <row r="262" spans="2:15" ht="12.75" customHeight="1">
      <c r="B262" s="201" t="s">
        <v>392</v>
      </c>
      <c r="C262" s="384"/>
      <c r="D262" s="199" t="s">
        <v>321</v>
      </c>
      <c r="E262" s="199" t="s">
        <v>327</v>
      </c>
      <c r="F262" s="393" t="s">
        <v>498</v>
      </c>
      <c r="G262" s="199" t="s">
        <v>410</v>
      </c>
      <c r="H262" s="199" t="s">
        <v>453</v>
      </c>
      <c r="I262" s="200">
        <v>47170</v>
      </c>
      <c r="J262" s="200">
        <v>45600</v>
      </c>
      <c r="K262" s="200">
        <v>22000</v>
      </c>
      <c r="L262" s="358"/>
      <c r="M262" s="358"/>
      <c r="N262" s="358"/>
      <c r="O262" s="596"/>
    </row>
    <row r="263" spans="2:15" ht="27.75" customHeight="1">
      <c r="B263" s="394" t="s">
        <v>500</v>
      </c>
      <c r="C263" s="384"/>
      <c r="D263" s="199" t="s">
        <v>321</v>
      </c>
      <c r="E263" s="199" t="s">
        <v>327</v>
      </c>
      <c r="F263" s="393" t="s">
        <v>501</v>
      </c>
      <c r="G263" s="199"/>
      <c r="H263" s="199"/>
      <c r="I263" s="200">
        <f>I264</f>
        <v>491</v>
      </c>
      <c r="J263" s="200">
        <f>J264</f>
        <v>0</v>
      </c>
      <c r="K263" s="200">
        <f>K264</f>
        <v>0</v>
      </c>
      <c r="L263" s="358"/>
      <c r="M263" s="358"/>
      <c r="N263" s="358"/>
      <c r="O263" s="596"/>
    </row>
    <row r="264" spans="2:15" ht="14.25" customHeight="1">
      <c r="B264" s="206" t="s">
        <v>407</v>
      </c>
      <c r="C264" s="384"/>
      <c r="D264" s="199" t="s">
        <v>321</v>
      </c>
      <c r="E264" s="199" t="s">
        <v>327</v>
      </c>
      <c r="F264" s="393" t="s">
        <v>501</v>
      </c>
      <c r="G264" s="199" t="s">
        <v>408</v>
      </c>
      <c r="H264" s="199"/>
      <c r="I264" s="200">
        <f>I265</f>
        <v>491</v>
      </c>
      <c r="J264" s="200">
        <f>J265</f>
        <v>0</v>
      </c>
      <c r="K264" s="200">
        <f>K265</f>
        <v>0</v>
      </c>
      <c r="L264" s="358"/>
      <c r="M264" s="358"/>
      <c r="N264" s="358"/>
      <c r="O264" s="596"/>
    </row>
    <row r="265" spans="2:15" ht="12.75" customHeight="1">
      <c r="B265" s="206" t="s">
        <v>409</v>
      </c>
      <c r="C265" s="384"/>
      <c r="D265" s="199" t="s">
        <v>321</v>
      </c>
      <c r="E265" s="199" t="s">
        <v>327</v>
      </c>
      <c r="F265" s="393" t="s">
        <v>501</v>
      </c>
      <c r="G265" s="199" t="s">
        <v>410</v>
      </c>
      <c r="H265" s="199"/>
      <c r="I265" s="200">
        <f>I266</f>
        <v>491</v>
      </c>
      <c r="J265" s="200">
        <f>J266</f>
        <v>0</v>
      </c>
      <c r="K265" s="200">
        <f>K266</f>
        <v>0</v>
      </c>
      <c r="L265" s="358"/>
      <c r="M265" s="358"/>
      <c r="N265" s="358"/>
      <c r="O265" s="596"/>
    </row>
    <row r="266" spans="2:15" ht="15" customHeight="1">
      <c r="B266" s="201" t="s">
        <v>391</v>
      </c>
      <c r="C266" s="384"/>
      <c r="D266" s="199" t="s">
        <v>321</v>
      </c>
      <c r="E266" s="199" t="s">
        <v>327</v>
      </c>
      <c r="F266" s="393" t="s">
        <v>501</v>
      </c>
      <c r="G266" s="199" t="s">
        <v>410</v>
      </c>
      <c r="H266" s="199" t="s">
        <v>415</v>
      </c>
      <c r="I266" s="200">
        <v>491</v>
      </c>
      <c r="J266" s="200"/>
      <c r="K266" s="200"/>
      <c r="L266" s="358"/>
      <c r="M266" s="358"/>
      <c r="N266" s="358"/>
      <c r="O266" s="596"/>
    </row>
    <row r="267" spans="2:14" ht="12.75" customHeight="1">
      <c r="B267" s="408" t="s">
        <v>502</v>
      </c>
      <c r="C267" s="384"/>
      <c r="D267" s="199" t="s">
        <v>321</v>
      </c>
      <c r="E267" s="199" t="s">
        <v>327</v>
      </c>
      <c r="F267" s="393" t="s">
        <v>503</v>
      </c>
      <c r="G267" s="199"/>
      <c r="H267" s="199"/>
      <c r="I267" s="200">
        <f>I268</f>
        <v>43</v>
      </c>
      <c r="J267" s="200"/>
      <c r="K267" s="200"/>
      <c r="L267" s="358"/>
      <c r="M267" s="358"/>
      <c r="N267" s="358"/>
    </row>
    <row r="268" spans="2:14" ht="12.75" customHeight="1">
      <c r="B268" s="206" t="s">
        <v>407</v>
      </c>
      <c r="C268" s="384"/>
      <c r="D268" s="199" t="s">
        <v>321</v>
      </c>
      <c r="E268" s="199" t="s">
        <v>327</v>
      </c>
      <c r="F268" s="393" t="s">
        <v>503</v>
      </c>
      <c r="G268" s="199" t="s">
        <v>408</v>
      </c>
      <c r="H268" s="199"/>
      <c r="I268" s="200">
        <f>I269</f>
        <v>43</v>
      </c>
      <c r="J268" s="200"/>
      <c r="K268" s="200"/>
      <c r="L268" s="358"/>
      <c r="M268" s="358"/>
      <c r="N268" s="358"/>
    </row>
    <row r="269" spans="2:14" ht="14.25" customHeight="1">
      <c r="B269" s="206" t="s">
        <v>409</v>
      </c>
      <c r="C269" s="384"/>
      <c r="D269" s="199" t="s">
        <v>321</v>
      </c>
      <c r="E269" s="199" t="s">
        <v>327</v>
      </c>
      <c r="F269" s="393" t="s">
        <v>503</v>
      </c>
      <c r="G269" s="199" t="s">
        <v>410</v>
      </c>
      <c r="H269" s="199"/>
      <c r="I269" s="200">
        <f>I270</f>
        <v>43</v>
      </c>
      <c r="J269" s="200"/>
      <c r="K269" s="200"/>
      <c r="L269" s="358"/>
      <c r="M269" s="358"/>
      <c r="N269" s="358"/>
    </row>
    <row r="270" spans="2:14" ht="12.75" customHeight="1">
      <c r="B270" s="201" t="s">
        <v>391</v>
      </c>
      <c r="C270" s="389"/>
      <c r="D270" s="199" t="s">
        <v>321</v>
      </c>
      <c r="E270" s="199" t="s">
        <v>327</v>
      </c>
      <c r="F270" s="393" t="s">
        <v>503</v>
      </c>
      <c r="G270" s="199" t="s">
        <v>410</v>
      </c>
      <c r="H270" s="199" t="s">
        <v>415</v>
      </c>
      <c r="I270" s="200">
        <v>43</v>
      </c>
      <c r="J270" s="200"/>
      <c r="K270" s="200"/>
      <c r="L270" s="358"/>
      <c r="M270" s="358"/>
      <c r="N270" s="358"/>
    </row>
    <row r="271" spans="2:14" ht="27.75" customHeight="1" hidden="1">
      <c r="B271" s="394" t="s">
        <v>504</v>
      </c>
      <c r="C271" s="389"/>
      <c r="D271" s="199" t="s">
        <v>321</v>
      </c>
      <c r="E271" s="199" t="s">
        <v>327</v>
      </c>
      <c r="F271" s="393" t="s">
        <v>505</v>
      </c>
      <c r="G271" s="199"/>
      <c r="H271" s="199"/>
      <c r="I271" s="200">
        <f>I272</f>
        <v>0</v>
      </c>
      <c r="J271" s="200">
        <f>J272</f>
        <v>0</v>
      </c>
      <c r="K271" s="200">
        <f>K272</f>
        <v>0</v>
      </c>
      <c r="L271" s="358"/>
      <c r="M271" s="358"/>
      <c r="N271" s="358"/>
    </row>
    <row r="272" spans="2:14" ht="12.75" customHeight="1" hidden="1">
      <c r="B272" s="206" t="s">
        <v>407</v>
      </c>
      <c r="C272" s="389"/>
      <c r="D272" s="199" t="s">
        <v>321</v>
      </c>
      <c r="E272" s="199" t="s">
        <v>327</v>
      </c>
      <c r="F272" s="393" t="s">
        <v>505</v>
      </c>
      <c r="G272" s="199" t="s">
        <v>408</v>
      </c>
      <c r="H272" s="199"/>
      <c r="I272" s="200">
        <f>I273</f>
        <v>0</v>
      </c>
      <c r="J272" s="200">
        <f>J273</f>
        <v>0</v>
      </c>
      <c r="K272" s="200">
        <f>K273</f>
        <v>0</v>
      </c>
      <c r="L272" s="358"/>
      <c r="M272" s="358"/>
      <c r="N272" s="358"/>
    </row>
    <row r="273" spans="2:14" ht="15" customHeight="1" hidden="1">
      <c r="B273" s="206" t="s">
        <v>409</v>
      </c>
      <c r="C273" s="389"/>
      <c r="D273" s="199" t="s">
        <v>321</v>
      </c>
      <c r="E273" s="199" t="s">
        <v>327</v>
      </c>
      <c r="F273" s="393" t="s">
        <v>505</v>
      </c>
      <c r="G273" s="199" t="s">
        <v>410</v>
      </c>
      <c r="H273" s="199"/>
      <c r="I273" s="200">
        <f>I274</f>
        <v>0</v>
      </c>
      <c r="J273" s="200">
        <f>J274</f>
        <v>0</v>
      </c>
      <c r="K273" s="200">
        <f>K274</f>
        <v>0</v>
      </c>
      <c r="L273" s="358"/>
      <c r="M273" s="358"/>
      <c r="N273" s="358"/>
    </row>
    <row r="274" spans="2:14" ht="12.75" customHeight="1" hidden="1">
      <c r="B274" s="201" t="s">
        <v>391</v>
      </c>
      <c r="C274" s="389"/>
      <c r="D274" s="199" t="s">
        <v>321</v>
      </c>
      <c r="E274" s="199" t="s">
        <v>327</v>
      </c>
      <c r="F274" s="393" t="s">
        <v>505</v>
      </c>
      <c r="G274" s="199" t="s">
        <v>410</v>
      </c>
      <c r="H274" s="199" t="s">
        <v>415</v>
      </c>
      <c r="I274" s="200"/>
      <c r="J274" s="200"/>
      <c r="K274" s="200"/>
      <c r="L274" s="358"/>
      <c r="M274" s="358"/>
      <c r="N274" s="358"/>
    </row>
    <row r="275" spans="2:14" ht="12.75" customHeight="1">
      <c r="B275" s="378" t="s">
        <v>328</v>
      </c>
      <c r="C275" s="389"/>
      <c r="D275" s="220" t="s">
        <v>329</v>
      </c>
      <c r="E275" s="220"/>
      <c r="F275" s="310"/>
      <c r="G275" s="220"/>
      <c r="H275" s="220"/>
      <c r="I275" s="376">
        <f>I292+I330+I276</f>
        <v>24791</v>
      </c>
      <c r="J275" s="376">
        <f>J292+J330+J276</f>
        <v>22221.6</v>
      </c>
      <c r="K275" s="376">
        <f>K292+K330+K276</f>
        <v>0</v>
      </c>
      <c r="L275" s="358"/>
      <c r="M275" s="358"/>
      <c r="N275" s="358"/>
    </row>
    <row r="276" spans="2:14" ht="12.75" customHeight="1">
      <c r="B276" s="197" t="s">
        <v>330</v>
      </c>
      <c r="C276" s="389"/>
      <c r="D276" s="418" t="s">
        <v>329</v>
      </c>
      <c r="E276" s="418" t="s">
        <v>331</v>
      </c>
      <c r="F276" s="419" t="s">
        <v>771</v>
      </c>
      <c r="G276" s="418"/>
      <c r="H276" s="418"/>
      <c r="I276" s="420">
        <f>I277</f>
        <v>0</v>
      </c>
      <c r="J276" s="420">
        <f>J277</f>
        <v>5222.5</v>
      </c>
      <c r="K276" s="420">
        <f>K277</f>
        <v>0</v>
      </c>
      <c r="L276" s="358"/>
      <c r="M276" s="358"/>
      <c r="N276" s="358"/>
    </row>
    <row r="277" spans="2:14" ht="12.75" customHeight="1">
      <c r="B277" s="205" t="s">
        <v>395</v>
      </c>
      <c r="C277" s="389"/>
      <c r="D277" s="199" t="s">
        <v>329</v>
      </c>
      <c r="E277" s="199" t="s">
        <v>331</v>
      </c>
      <c r="F277" s="419" t="s">
        <v>512</v>
      </c>
      <c r="G277" s="199"/>
      <c r="H277" s="199"/>
      <c r="I277" s="200">
        <f>I278+I285</f>
        <v>0</v>
      </c>
      <c r="J277" s="200">
        <f>J278+J285</f>
        <v>5222.5</v>
      </c>
      <c r="K277" s="200">
        <f>K278+K285</f>
        <v>0</v>
      </c>
      <c r="L277" s="358"/>
      <c r="M277" s="358"/>
      <c r="N277" s="358"/>
    </row>
    <row r="278" spans="2:14" ht="28.5" customHeight="1">
      <c r="B278" s="205" t="s">
        <v>513</v>
      </c>
      <c r="C278" s="389"/>
      <c r="D278" s="199" t="s">
        <v>329</v>
      </c>
      <c r="E278" s="199" t="s">
        <v>331</v>
      </c>
      <c r="F278" s="419" t="s">
        <v>514</v>
      </c>
      <c r="G278" s="199"/>
      <c r="H278" s="199"/>
      <c r="I278" s="200">
        <f>I279</f>
        <v>0</v>
      </c>
      <c r="J278" s="200">
        <f>J279</f>
        <v>2220.5</v>
      </c>
      <c r="K278" s="200">
        <f>K279</f>
        <v>0</v>
      </c>
      <c r="L278" s="358"/>
      <c r="M278" s="358"/>
      <c r="N278" s="358"/>
    </row>
    <row r="279" spans="2:14" ht="12.75" customHeight="1">
      <c r="B279" s="421" t="s">
        <v>515</v>
      </c>
      <c r="C279" s="389"/>
      <c r="D279" s="199" t="s">
        <v>329</v>
      </c>
      <c r="E279" s="199" t="s">
        <v>331</v>
      </c>
      <c r="F279" s="419" t="s">
        <v>514</v>
      </c>
      <c r="G279" s="422" t="s">
        <v>516</v>
      </c>
      <c r="H279" s="199"/>
      <c r="I279" s="200">
        <f>I280</f>
        <v>0</v>
      </c>
      <c r="J279" s="200">
        <f>J280</f>
        <v>2220.5</v>
      </c>
      <c r="K279" s="200">
        <f>K280</f>
        <v>0</v>
      </c>
      <c r="L279" s="358"/>
      <c r="M279" s="358"/>
      <c r="N279" s="358"/>
    </row>
    <row r="280" spans="2:14" ht="15.75" customHeight="1">
      <c r="B280" s="423" t="s">
        <v>517</v>
      </c>
      <c r="C280" s="389"/>
      <c r="D280" s="199" t="s">
        <v>329</v>
      </c>
      <c r="E280" s="199" t="s">
        <v>331</v>
      </c>
      <c r="F280" s="419" t="s">
        <v>514</v>
      </c>
      <c r="G280" s="424" t="s">
        <v>518</v>
      </c>
      <c r="H280" s="199"/>
      <c r="I280" s="200">
        <f>I281</f>
        <v>0</v>
      </c>
      <c r="J280" s="200">
        <v>2220.5</v>
      </c>
      <c r="K280" s="200">
        <f>K281</f>
        <v>0</v>
      </c>
      <c r="L280" s="358"/>
      <c r="M280" s="358"/>
      <c r="N280" s="358"/>
    </row>
    <row r="281" spans="2:14" ht="26.25" customHeight="1">
      <c r="B281" s="423" t="s">
        <v>519</v>
      </c>
      <c r="C281" s="389"/>
      <c r="D281" s="199" t="s">
        <v>329</v>
      </c>
      <c r="E281" s="199" t="s">
        <v>331</v>
      </c>
      <c r="F281" s="419" t="s">
        <v>514</v>
      </c>
      <c r="G281" s="424" t="s">
        <v>520</v>
      </c>
      <c r="H281" s="199"/>
      <c r="I281" s="200">
        <f>I282+I283+I284</f>
        <v>0</v>
      </c>
      <c r="J281" s="200">
        <f>J282+J283+J284</f>
        <v>1943.5</v>
      </c>
      <c r="K281" s="200">
        <f>K282+K283+K284</f>
        <v>0</v>
      </c>
      <c r="L281" s="358"/>
      <c r="M281" s="358"/>
      <c r="N281" s="358"/>
    </row>
    <row r="282" spans="2:14" ht="12.75" customHeight="1" hidden="1">
      <c r="B282" s="205" t="s">
        <v>391</v>
      </c>
      <c r="C282" s="389"/>
      <c r="D282" s="199" t="s">
        <v>329</v>
      </c>
      <c r="E282" s="199" t="s">
        <v>331</v>
      </c>
      <c r="F282" s="419" t="s">
        <v>514</v>
      </c>
      <c r="G282" s="199" t="s">
        <v>520</v>
      </c>
      <c r="H282" s="199" t="s">
        <v>521</v>
      </c>
      <c r="I282" s="200"/>
      <c r="J282" s="200"/>
      <c r="K282" s="200">
        <v>0</v>
      </c>
      <c r="L282" s="358"/>
      <c r="M282" s="358"/>
      <c r="N282" s="358"/>
    </row>
    <row r="283" spans="2:14" ht="12.75" customHeight="1" hidden="1">
      <c r="B283" s="205" t="s">
        <v>392</v>
      </c>
      <c r="C283" s="389"/>
      <c r="D283" s="199" t="s">
        <v>329</v>
      </c>
      <c r="E283" s="199" t="s">
        <v>331</v>
      </c>
      <c r="F283" s="419" t="s">
        <v>514</v>
      </c>
      <c r="G283" s="199" t="s">
        <v>520</v>
      </c>
      <c r="H283" s="199" t="s">
        <v>453</v>
      </c>
      <c r="I283" s="200"/>
      <c r="J283" s="200"/>
      <c r="K283" s="200">
        <v>0</v>
      </c>
      <c r="L283" s="358"/>
      <c r="M283" s="358"/>
      <c r="N283" s="358"/>
    </row>
    <row r="284" spans="2:14" ht="18.75" customHeight="1">
      <c r="B284" s="205" t="s">
        <v>393</v>
      </c>
      <c r="C284" s="389"/>
      <c r="D284" s="199" t="s">
        <v>329</v>
      </c>
      <c r="E284" s="199" t="s">
        <v>331</v>
      </c>
      <c r="F284" s="419" t="s">
        <v>514</v>
      </c>
      <c r="G284" s="199" t="s">
        <v>520</v>
      </c>
      <c r="H284" s="199" t="s">
        <v>425</v>
      </c>
      <c r="I284" s="200"/>
      <c r="J284" s="200">
        <v>1943.5</v>
      </c>
      <c r="K284" s="200"/>
      <c r="L284" s="358"/>
      <c r="M284" s="358"/>
      <c r="N284" s="358"/>
    </row>
    <row r="285" spans="2:14" ht="15.75" customHeight="1">
      <c r="B285" s="205" t="s">
        <v>522</v>
      </c>
      <c r="C285" s="389"/>
      <c r="D285" s="199" t="s">
        <v>329</v>
      </c>
      <c r="E285" s="199" t="s">
        <v>331</v>
      </c>
      <c r="F285" s="419" t="s">
        <v>523</v>
      </c>
      <c r="G285" s="199"/>
      <c r="H285" s="199"/>
      <c r="I285" s="200">
        <f>I286</f>
        <v>0</v>
      </c>
      <c r="J285" s="200">
        <f>J286</f>
        <v>3002</v>
      </c>
      <c r="K285" s="200">
        <f>K286</f>
        <v>0</v>
      </c>
      <c r="L285" s="358"/>
      <c r="M285" s="358"/>
      <c r="N285" s="358"/>
    </row>
    <row r="286" spans="2:14" ht="12.75" customHeight="1">
      <c r="B286" s="421" t="s">
        <v>515</v>
      </c>
      <c r="C286" s="389"/>
      <c r="D286" s="199" t="s">
        <v>329</v>
      </c>
      <c r="E286" s="199" t="s">
        <v>331</v>
      </c>
      <c r="F286" s="419" t="s">
        <v>523</v>
      </c>
      <c r="G286" s="422" t="s">
        <v>516</v>
      </c>
      <c r="H286" s="199"/>
      <c r="I286" s="200">
        <f>I287</f>
        <v>0</v>
      </c>
      <c r="J286" s="200">
        <f>J287</f>
        <v>3002</v>
      </c>
      <c r="K286" s="200">
        <f>K287</f>
        <v>0</v>
      </c>
      <c r="L286" s="358"/>
      <c r="M286" s="358"/>
      <c r="N286" s="358"/>
    </row>
    <row r="287" spans="2:14" ht="12.75" customHeight="1">
      <c r="B287" s="423" t="s">
        <v>517</v>
      </c>
      <c r="C287" s="389"/>
      <c r="D287" s="199" t="s">
        <v>329</v>
      </c>
      <c r="E287" s="199" t="s">
        <v>331</v>
      </c>
      <c r="F287" s="419" t="s">
        <v>523</v>
      </c>
      <c r="G287" s="424" t="s">
        <v>518</v>
      </c>
      <c r="H287" s="199"/>
      <c r="I287" s="200">
        <f>I288</f>
        <v>0</v>
      </c>
      <c r="J287" s="200">
        <f>J288</f>
        <v>3002</v>
      </c>
      <c r="K287" s="200">
        <f>K288</f>
        <v>0</v>
      </c>
      <c r="L287" s="358"/>
      <c r="M287" s="358"/>
      <c r="N287" s="358"/>
    </row>
    <row r="288" spans="2:14" ht="26.25" customHeight="1">
      <c r="B288" s="423" t="s">
        <v>519</v>
      </c>
      <c r="C288" s="389"/>
      <c r="D288" s="199" t="s">
        <v>329</v>
      </c>
      <c r="E288" s="199" t="s">
        <v>331</v>
      </c>
      <c r="F288" s="419" t="s">
        <v>523</v>
      </c>
      <c r="G288" s="424" t="s">
        <v>520</v>
      </c>
      <c r="H288" s="199"/>
      <c r="I288" s="200">
        <f>I289+I290+I291</f>
        <v>0</v>
      </c>
      <c r="J288" s="200">
        <f>J289+J290+J291</f>
        <v>3002</v>
      </c>
      <c r="K288" s="200">
        <f>K289+K290+K291</f>
        <v>0</v>
      </c>
      <c r="L288" s="358"/>
      <c r="M288" s="358"/>
      <c r="N288" s="358"/>
    </row>
    <row r="289" spans="2:14" ht="12.75" customHeight="1" hidden="1">
      <c r="B289" s="205" t="s">
        <v>391</v>
      </c>
      <c r="C289" s="389"/>
      <c r="D289" s="199" t="s">
        <v>329</v>
      </c>
      <c r="E289" s="199" t="s">
        <v>331</v>
      </c>
      <c r="F289" s="419" t="s">
        <v>523</v>
      </c>
      <c r="G289" s="199" t="s">
        <v>520</v>
      </c>
      <c r="H289" s="199" t="s">
        <v>521</v>
      </c>
      <c r="I289" s="200"/>
      <c r="J289" s="200"/>
      <c r="K289" s="200"/>
      <c r="L289" s="358"/>
      <c r="M289" s="358"/>
      <c r="N289" s="358"/>
    </row>
    <row r="290" spans="2:14" ht="12.75" customHeight="1">
      <c r="B290" s="205" t="s">
        <v>392</v>
      </c>
      <c r="C290" s="389"/>
      <c r="D290" s="199" t="s">
        <v>329</v>
      </c>
      <c r="E290" s="199" t="s">
        <v>331</v>
      </c>
      <c r="F290" s="419" t="s">
        <v>523</v>
      </c>
      <c r="G290" s="199" t="s">
        <v>520</v>
      </c>
      <c r="H290" s="199" t="s">
        <v>453</v>
      </c>
      <c r="I290" s="200"/>
      <c r="J290" s="200">
        <v>3002</v>
      </c>
      <c r="K290" s="200"/>
      <c r="L290" s="358"/>
      <c r="M290" s="358"/>
      <c r="N290" s="358"/>
    </row>
    <row r="291" spans="2:14" ht="12.75" customHeight="1" hidden="1">
      <c r="B291" s="205" t="s">
        <v>393</v>
      </c>
      <c r="C291" s="389"/>
      <c r="D291" s="199" t="s">
        <v>329</v>
      </c>
      <c r="E291" s="199" t="s">
        <v>331</v>
      </c>
      <c r="F291" s="419" t="s">
        <v>523</v>
      </c>
      <c r="G291" s="199" t="s">
        <v>520</v>
      </c>
      <c r="H291" s="199" t="s">
        <v>425</v>
      </c>
      <c r="I291" s="200"/>
      <c r="J291" s="200"/>
      <c r="K291" s="200"/>
      <c r="L291" s="358"/>
      <c r="M291" s="358"/>
      <c r="N291" s="358"/>
    </row>
    <row r="292" spans="2:14" ht="14.25" customHeight="1">
      <c r="B292" s="395" t="s">
        <v>332</v>
      </c>
      <c r="C292" s="389"/>
      <c r="D292" s="198" t="s">
        <v>329</v>
      </c>
      <c r="E292" s="198" t="s">
        <v>333</v>
      </c>
      <c r="F292" s="199"/>
      <c r="G292" s="199"/>
      <c r="H292" s="199"/>
      <c r="I292" s="200">
        <f>I302+I296+I297</f>
        <v>23525.9</v>
      </c>
      <c r="J292" s="200">
        <f>J302</f>
        <v>16999.1</v>
      </c>
      <c r="K292" s="200">
        <f>K302</f>
        <v>0</v>
      </c>
      <c r="L292" s="358"/>
      <c r="M292" s="358"/>
      <c r="N292" s="358"/>
    </row>
    <row r="293" spans="2:14" ht="14.25" customHeight="1">
      <c r="B293" s="408" t="s">
        <v>395</v>
      </c>
      <c r="C293" s="389"/>
      <c r="D293" s="199" t="s">
        <v>329</v>
      </c>
      <c r="E293" s="199" t="s">
        <v>333</v>
      </c>
      <c r="F293" s="199" t="s">
        <v>396</v>
      </c>
      <c r="G293" s="199"/>
      <c r="H293" s="199"/>
      <c r="I293" s="200">
        <f>I294</f>
        <v>2210</v>
      </c>
      <c r="J293" s="200">
        <f>J294</f>
        <v>0</v>
      </c>
      <c r="K293" s="200">
        <f>K294</f>
        <v>0</v>
      </c>
      <c r="L293" s="358"/>
      <c r="M293" s="358"/>
      <c r="N293" s="358"/>
    </row>
    <row r="294" spans="2:14" ht="14.25" customHeight="1">
      <c r="B294" s="411" t="s">
        <v>411</v>
      </c>
      <c r="C294" s="389"/>
      <c r="D294" s="199" t="s">
        <v>329</v>
      </c>
      <c r="E294" s="199" t="s">
        <v>333</v>
      </c>
      <c r="F294" s="199" t="s">
        <v>524</v>
      </c>
      <c r="G294" s="199" t="s">
        <v>412</v>
      </c>
      <c r="H294" s="199"/>
      <c r="I294" s="200">
        <f>I295</f>
        <v>2210</v>
      </c>
      <c r="J294" s="200">
        <f>J295</f>
        <v>0</v>
      </c>
      <c r="K294" s="200">
        <f>K295</f>
        <v>0</v>
      </c>
      <c r="L294" s="358"/>
      <c r="M294" s="358"/>
      <c r="N294" s="358"/>
    </row>
    <row r="295" spans="2:14" ht="39.75" customHeight="1">
      <c r="B295" s="425" t="s">
        <v>525</v>
      </c>
      <c r="C295" s="389"/>
      <c r="D295" s="199" t="s">
        <v>329</v>
      </c>
      <c r="E295" s="199" t="s">
        <v>333</v>
      </c>
      <c r="F295" s="199" t="s">
        <v>524</v>
      </c>
      <c r="G295" s="199" t="s">
        <v>526</v>
      </c>
      <c r="H295" s="199"/>
      <c r="I295" s="200">
        <f>I296</f>
        <v>2210</v>
      </c>
      <c r="J295" s="200">
        <f>J296</f>
        <v>0</v>
      </c>
      <c r="K295" s="200">
        <f>K296</f>
        <v>0</v>
      </c>
      <c r="L295" s="358"/>
      <c r="M295" s="358"/>
      <c r="N295" s="358"/>
    </row>
    <row r="296" spans="2:14" ht="14.25" customHeight="1">
      <c r="B296" s="201" t="s">
        <v>391</v>
      </c>
      <c r="C296" s="389"/>
      <c r="D296" s="199" t="s">
        <v>329</v>
      </c>
      <c r="E296" s="199" t="s">
        <v>333</v>
      </c>
      <c r="F296" s="199" t="s">
        <v>524</v>
      </c>
      <c r="G296" s="199" t="s">
        <v>526</v>
      </c>
      <c r="H296" s="199" t="s">
        <v>415</v>
      </c>
      <c r="I296" s="200">
        <v>2210</v>
      </c>
      <c r="J296" s="200"/>
      <c r="K296" s="200"/>
      <c r="L296" s="358"/>
      <c r="M296" s="358"/>
      <c r="N296" s="358"/>
    </row>
    <row r="297" spans="2:14" ht="28.5" customHeight="1" hidden="1">
      <c r="B297" s="394" t="s">
        <v>772</v>
      </c>
      <c r="C297" s="389"/>
      <c r="D297" s="199" t="s">
        <v>329</v>
      </c>
      <c r="E297" s="199" t="s">
        <v>333</v>
      </c>
      <c r="F297" s="338" t="s">
        <v>532</v>
      </c>
      <c r="G297" s="199"/>
      <c r="H297" s="199"/>
      <c r="I297" s="200">
        <f>I298</f>
        <v>0</v>
      </c>
      <c r="J297" s="200">
        <f>J298</f>
        <v>0</v>
      </c>
      <c r="K297" s="200">
        <f>K298</f>
        <v>0</v>
      </c>
      <c r="L297" s="358"/>
      <c r="M297" s="358"/>
      <c r="N297" s="358"/>
    </row>
    <row r="298" spans="2:14" ht="15.75" customHeight="1" hidden="1">
      <c r="B298" s="264" t="s">
        <v>531</v>
      </c>
      <c r="C298" s="389"/>
      <c r="D298" s="199" t="s">
        <v>329</v>
      </c>
      <c r="E298" s="199" t="s">
        <v>333</v>
      </c>
      <c r="F298" s="338" t="s">
        <v>532</v>
      </c>
      <c r="G298" s="199"/>
      <c r="H298" s="199"/>
      <c r="I298" s="200">
        <f>I299</f>
        <v>0</v>
      </c>
      <c r="J298" s="200">
        <f>J299</f>
        <v>0</v>
      </c>
      <c r="K298" s="200">
        <f>K299</f>
        <v>0</v>
      </c>
      <c r="L298" s="358"/>
      <c r="M298" s="358"/>
      <c r="N298" s="358"/>
    </row>
    <row r="299" spans="2:14" ht="14.25" customHeight="1" hidden="1">
      <c r="B299" s="206" t="s">
        <v>407</v>
      </c>
      <c r="C299" s="389"/>
      <c r="D299" s="199" t="s">
        <v>329</v>
      </c>
      <c r="E299" s="199" t="s">
        <v>333</v>
      </c>
      <c r="F299" s="338" t="s">
        <v>532</v>
      </c>
      <c r="G299" s="199" t="s">
        <v>408</v>
      </c>
      <c r="H299" s="199"/>
      <c r="I299" s="200">
        <f>I300</f>
        <v>0</v>
      </c>
      <c r="J299" s="200">
        <f>J300</f>
        <v>0</v>
      </c>
      <c r="K299" s="200">
        <f>K300</f>
        <v>0</v>
      </c>
      <c r="L299" s="358"/>
      <c r="M299" s="358"/>
      <c r="N299" s="358"/>
    </row>
    <row r="300" spans="2:14" ht="14.25" customHeight="1" hidden="1">
      <c r="B300" s="206" t="s">
        <v>409</v>
      </c>
      <c r="C300" s="389"/>
      <c r="D300" s="199" t="s">
        <v>329</v>
      </c>
      <c r="E300" s="199" t="s">
        <v>333</v>
      </c>
      <c r="F300" s="338" t="s">
        <v>532</v>
      </c>
      <c r="G300" s="199" t="s">
        <v>410</v>
      </c>
      <c r="H300" s="199"/>
      <c r="I300" s="200">
        <f>I301</f>
        <v>0</v>
      </c>
      <c r="J300" s="200">
        <f>J301</f>
        <v>0</v>
      </c>
      <c r="K300" s="200">
        <f>K301</f>
        <v>0</v>
      </c>
      <c r="L300" s="358"/>
      <c r="M300" s="358"/>
      <c r="N300" s="358"/>
    </row>
    <row r="301" spans="2:14" ht="14.25" customHeight="1" hidden="1">
      <c r="B301" s="201" t="s">
        <v>391</v>
      </c>
      <c r="C301" s="389"/>
      <c r="D301" s="199" t="s">
        <v>329</v>
      </c>
      <c r="E301" s="199" t="s">
        <v>333</v>
      </c>
      <c r="F301" s="338" t="s">
        <v>532</v>
      </c>
      <c r="G301" s="199" t="s">
        <v>410</v>
      </c>
      <c r="H301" s="199" t="s">
        <v>415</v>
      </c>
      <c r="I301" s="200"/>
      <c r="J301" s="200"/>
      <c r="K301" s="200"/>
      <c r="L301" s="358"/>
      <c r="M301" s="358"/>
      <c r="N301" s="358"/>
    </row>
    <row r="302" spans="2:14" ht="27.75" customHeight="1">
      <c r="B302" s="379" t="s">
        <v>527</v>
      </c>
      <c r="C302" s="389"/>
      <c r="D302" s="199" t="s">
        <v>329</v>
      </c>
      <c r="E302" s="199" t="s">
        <v>333</v>
      </c>
      <c r="F302" s="204" t="s">
        <v>528</v>
      </c>
      <c r="G302" s="199"/>
      <c r="H302" s="199"/>
      <c r="I302" s="200">
        <f>I303+I307+I311+I315+I319+I324</f>
        <v>21315.9</v>
      </c>
      <c r="J302" s="200">
        <f>J303+J307+J311+J315+J319+J324</f>
        <v>16999.1</v>
      </c>
      <c r="K302" s="200">
        <f>K303+K307+K311+K315+K319+K324</f>
        <v>0</v>
      </c>
      <c r="L302" s="358"/>
      <c r="M302" s="358"/>
      <c r="N302" s="358"/>
    </row>
    <row r="303" spans="2:14" ht="12" customHeight="1" hidden="1">
      <c r="B303" s="264" t="s">
        <v>529</v>
      </c>
      <c r="C303" s="389"/>
      <c r="D303" s="199" t="s">
        <v>329</v>
      </c>
      <c r="E303" s="199" t="s">
        <v>333</v>
      </c>
      <c r="F303" s="204" t="s">
        <v>530</v>
      </c>
      <c r="G303" s="199"/>
      <c r="H303" s="199"/>
      <c r="I303" s="200">
        <f>I304</f>
        <v>0</v>
      </c>
      <c r="J303" s="200">
        <f>J304</f>
        <v>0</v>
      </c>
      <c r="K303" s="200">
        <f>K304</f>
        <v>0</v>
      </c>
      <c r="L303" s="358"/>
      <c r="M303" s="358"/>
      <c r="N303" s="358"/>
    </row>
    <row r="304" spans="2:14" ht="12.75" customHeight="1" hidden="1">
      <c r="B304" s="206" t="s">
        <v>407</v>
      </c>
      <c r="C304" s="389"/>
      <c r="D304" s="199" t="s">
        <v>329</v>
      </c>
      <c r="E304" s="199" t="s">
        <v>333</v>
      </c>
      <c r="F304" s="204" t="s">
        <v>530</v>
      </c>
      <c r="G304" s="199" t="s">
        <v>408</v>
      </c>
      <c r="H304" s="426"/>
      <c r="I304" s="200">
        <f>I305</f>
        <v>0</v>
      </c>
      <c r="J304" s="200">
        <f>J305</f>
        <v>0</v>
      </c>
      <c r="K304" s="200">
        <f>K305</f>
        <v>0</v>
      </c>
      <c r="L304" s="358"/>
      <c r="M304" s="358"/>
      <c r="N304" s="358"/>
    </row>
    <row r="305" spans="2:14" ht="12.75" customHeight="1" hidden="1">
      <c r="B305" s="206" t="s">
        <v>409</v>
      </c>
      <c r="C305" s="389"/>
      <c r="D305" s="199" t="s">
        <v>329</v>
      </c>
      <c r="E305" s="199" t="s">
        <v>333</v>
      </c>
      <c r="F305" s="204" t="s">
        <v>530</v>
      </c>
      <c r="G305" s="199" t="s">
        <v>410</v>
      </c>
      <c r="H305" s="199"/>
      <c r="I305" s="200">
        <f>I306</f>
        <v>0</v>
      </c>
      <c r="J305" s="200">
        <f>J306</f>
        <v>0</v>
      </c>
      <c r="K305" s="200">
        <f>K306</f>
        <v>0</v>
      </c>
      <c r="L305" s="358"/>
      <c r="M305" s="358"/>
      <c r="N305" s="358"/>
    </row>
    <row r="306" spans="2:14" ht="12.75" customHeight="1" hidden="1">
      <c r="B306" s="201" t="s">
        <v>391</v>
      </c>
      <c r="C306" s="389"/>
      <c r="D306" s="199" t="s">
        <v>329</v>
      </c>
      <c r="E306" s="199" t="s">
        <v>333</v>
      </c>
      <c r="F306" s="204" t="s">
        <v>530</v>
      </c>
      <c r="G306" s="199" t="s">
        <v>410</v>
      </c>
      <c r="H306" s="199">
        <v>2</v>
      </c>
      <c r="I306" s="200"/>
      <c r="J306" s="200"/>
      <c r="K306" s="200"/>
      <c r="L306" s="358"/>
      <c r="M306" s="358"/>
      <c r="N306" s="358"/>
    </row>
    <row r="307" spans="2:14" ht="12.75" customHeight="1">
      <c r="B307" s="264" t="s">
        <v>531</v>
      </c>
      <c r="C307" s="389"/>
      <c r="D307" s="199" t="s">
        <v>329</v>
      </c>
      <c r="E307" s="199" t="s">
        <v>333</v>
      </c>
      <c r="F307" s="204" t="s">
        <v>532</v>
      </c>
      <c r="G307" s="199"/>
      <c r="H307" s="199"/>
      <c r="I307" s="200">
        <f>I308</f>
        <v>105</v>
      </c>
      <c r="J307" s="200">
        <f>J308</f>
        <v>0</v>
      </c>
      <c r="K307" s="200">
        <f>K308</f>
        <v>0</v>
      </c>
      <c r="L307" s="358"/>
      <c r="M307" s="358"/>
      <c r="N307" s="358"/>
    </row>
    <row r="308" spans="2:14" ht="14.25" customHeight="1">
      <c r="B308" s="206" t="s">
        <v>407</v>
      </c>
      <c r="C308" s="389"/>
      <c r="D308" s="199" t="s">
        <v>329</v>
      </c>
      <c r="E308" s="199" t="s">
        <v>333</v>
      </c>
      <c r="F308" s="204" t="s">
        <v>532</v>
      </c>
      <c r="G308" s="199" t="s">
        <v>408</v>
      </c>
      <c r="H308" s="199"/>
      <c r="I308" s="200">
        <f>I309</f>
        <v>105</v>
      </c>
      <c r="J308" s="200">
        <f>J309</f>
        <v>0</v>
      </c>
      <c r="K308" s="200">
        <f>K309</f>
        <v>0</v>
      </c>
      <c r="L308" s="358"/>
      <c r="M308" s="358"/>
      <c r="N308" s="358"/>
    </row>
    <row r="309" spans="2:14" ht="12.75" customHeight="1">
      <c r="B309" s="206" t="s">
        <v>409</v>
      </c>
      <c r="C309" s="384"/>
      <c r="D309" s="199" t="s">
        <v>329</v>
      </c>
      <c r="E309" s="199" t="s">
        <v>333</v>
      </c>
      <c r="F309" s="204" t="s">
        <v>532</v>
      </c>
      <c r="G309" s="199" t="s">
        <v>410</v>
      </c>
      <c r="H309" s="199"/>
      <c r="I309" s="200">
        <f>I310</f>
        <v>105</v>
      </c>
      <c r="J309" s="200">
        <f>J310</f>
        <v>0</v>
      </c>
      <c r="K309" s="200">
        <f>K310</f>
        <v>0</v>
      </c>
      <c r="L309" s="358"/>
      <c r="M309" s="358"/>
      <c r="N309" s="358"/>
    </row>
    <row r="310" spans="2:14" ht="12.75" customHeight="1">
      <c r="B310" s="201" t="s">
        <v>391</v>
      </c>
      <c r="C310" s="384"/>
      <c r="D310" s="199" t="s">
        <v>329</v>
      </c>
      <c r="E310" s="199" t="s">
        <v>333</v>
      </c>
      <c r="F310" s="204" t="s">
        <v>532</v>
      </c>
      <c r="G310" s="199" t="s">
        <v>410</v>
      </c>
      <c r="H310" s="199" t="s">
        <v>415</v>
      </c>
      <c r="I310" s="200">
        <v>105</v>
      </c>
      <c r="J310" s="200"/>
      <c r="K310" s="200"/>
      <c r="L310" s="358"/>
      <c r="M310" s="358"/>
      <c r="N310" s="358"/>
    </row>
    <row r="311" spans="2:14" ht="12.75" customHeight="1" hidden="1">
      <c r="B311" s="264" t="s">
        <v>533</v>
      </c>
      <c r="C311" s="384"/>
      <c r="D311" s="199" t="s">
        <v>329</v>
      </c>
      <c r="E311" s="199" t="s">
        <v>333</v>
      </c>
      <c r="F311" s="204" t="s">
        <v>534</v>
      </c>
      <c r="G311" s="199"/>
      <c r="H311" s="199"/>
      <c r="I311" s="200">
        <f>I312</f>
        <v>0</v>
      </c>
      <c r="J311" s="200">
        <f>J312</f>
        <v>0</v>
      </c>
      <c r="K311" s="200">
        <f>K312</f>
        <v>0</v>
      </c>
      <c r="L311" s="358"/>
      <c r="M311" s="358"/>
      <c r="N311" s="358"/>
    </row>
    <row r="312" spans="2:14" ht="12.75" customHeight="1" hidden="1">
      <c r="B312" s="206" t="s">
        <v>407</v>
      </c>
      <c r="C312" s="384"/>
      <c r="D312" s="199" t="s">
        <v>329</v>
      </c>
      <c r="E312" s="199" t="s">
        <v>333</v>
      </c>
      <c r="F312" s="204" t="s">
        <v>534</v>
      </c>
      <c r="G312" s="199" t="s">
        <v>408</v>
      </c>
      <c r="H312" s="199"/>
      <c r="I312" s="200">
        <f>I313</f>
        <v>0</v>
      </c>
      <c r="J312" s="200">
        <f>J313</f>
        <v>0</v>
      </c>
      <c r="K312" s="200">
        <f>K313</f>
        <v>0</v>
      </c>
      <c r="L312" s="358"/>
      <c r="M312" s="358"/>
      <c r="N312" s="358"/>
    </row>
    <row r="313" spans="2:14" ht="17.25" customHeight="1" hidden="1">
      <c r="B313" s="206" t="s">
        <v>409</v>
      </c>
      <c r="C313" s="384"/>
      <c r="D313" s="199" t="s">
        <v>329</v>
      </c>
      <c r="E313" s="199" t="s">
        <v>333</v>
      </c>
      <c r="F313" s="204" t="s">
        <v>534</v>
      </c>
      <c r="G313" s="199" t="s">
        <v>410</v>
      </c>
      <c r="H313" s="199"/>
      <c r="I313" s="200">
        <f>I314</f>
        <v>0</v>
      </c>
      <c r="J313" s="200">
        <f>J314</f>
        <v>0</v>
      </c>
      <c r="K313" s="200">
        <f>K314</f>
        <v>0</v>
      </c>
      <c r="L313" s="358"/>
      <c r="M313" s="358"/>
      <c r="N313" s="358"/>
    </row>
    <row r="314" spans="2:14" ht="15" customHeight="1" hidden="1">
      <c r="B314" s="201" t="s">
        <v>391</v>
      </c>
      <c r="C314" s="384"/>
      <c r="D314" s="199" t="s">
        <v>329</v>
      </c>
      <c r="E314" s="199" t="s">
        <v>333</v>
      </c>
      <c r="F314" s="204" t="s">
        <v>534</v>
      </c>
      <c r="G314" s="199" t="s">
        <v>410</v>
      </c>
      <c r="H314" s="199" t="s">
        <v>415</v>
      </c>
      <c r="I314" s="200"/>
      <c r="J314" s="200"/>
      <c r="K314" s="200"/>
      <c r="L314" s="358"/>
      <c r="M314" s="358"/>
      <c r="N314" s="358"/>
    </row>
    <row r="315" spans="2:14" ht="28.5" customHeight="1" hidden="1">
      <c r="B315" s="394" t="s">
        <v>537</v>
      </c>
      <c r="C315" s="387"/>
      <c r="D315" s="199" t="s">
        <v>329</v>
      </c>
      <c r="E315" s="199" t="s">
        <v>333</v>
      </c>
      <c r="F315" s="204" t="s">
        <v>538</v>
      </c>
      <c r="G315" s="199"/>
      <c r="H315" s="199"/>
      <c r="I315" s="200">
        <f>I316</f>
        <v>0</v>
      </c>
      <c r="J315" s="200">
        <f>J316</f>
        <v>0</v>
      </c>
      <c r="K315" s="200">
        <f>K316</f>
        <v>0</v>
      </c>
      <c r="L315" s="358"/>
      <c r="M315" s="358"/>
      <c r="N315" s="358"/>
    </row>
    <row r="316" spans="2:14" ht="12.75" customHeight="1" hidden="1">
      <c r="B316" s="206" t="s">
        <v>407</v>
      </c>
      <c r="C316" s="387"/>
      <c r="D316" s="199" t="s">
        <v>329</v>
      </c>
      <c r="E316" s="199" t="s">
        <v>333</v>
      </c>
      <c r="F316" s="204" t="s">
        <v>538</v>
      </c>
      <c r="G316" s="199" t="s">
        <v>408</v>
      </c>
      <c r="H316" s="199"/>
      <c r="I316" s="200">
        <f>I317</f>
        <v>0</v>
      </c>
      <c r="J316" s="200">
        <f>J317</f>
        <v>0</v>
      </c>
      <c r="K316" s="200">
        <f>K317</f>
        <v>0</v>
      </c>
      <c r="L316" s="358"/>
      <c r="M316" s="358"/>
      <c r="N316" s="358"/>
    </row>
    <row r="317" spans="2:14" ht="14.25" customHeight="1" hidden="1">
      <c r="B317" s="206" t="s">
        <v>409</v>
      </c>
      <c r="C317" s="387"/>
      <c r="D317" s="199" t="s">
        <v>329</v>
      </c>
      <c r="E317" s="199" t="s">
        <v>333</v>
      </c>
      <c r="F317" s="204" t="s">
        <v>538</v>
      </c>
      <c r="G317" s="199" t="s">
        <v>410</v>
      </c>
      <c r="H317" s="199"/>
      <c r="I317" s="200">
        <f>I318</f>
        <v>0</v>
      </c>
      <c r="J317" s="200">
        <f>J318</f>
        <v>0</v>
      </c>
      <c r="K317" s="200">
        <f>K318</f>
        <v>0</v>
      </c>
      <c r="L317" s="358"/>
      <c r="M317" s="358"/>
      <c r="N317" s="358"/>
    </row>
    <row r="318" spans="2:14" ht="16.5" customHeight="1" hidden="1">
      <c r="B318" s="201" t="s">
        <v>391</v>
      </c>
      <c r="C318" s="387"/>
      <c r="D318" s="199" t="s">
        <v>329</v>
      </c>
      <c r="E318" s="199" t="s">
        <v>333</v>
      </c>
      <c r="F318" s="204" t="s">
        <v>538</v>
      </c>
      <c r="G318" s="199" t="s">
        <v>410</v>
      </c>
      <c r="H318" s="199" t="s">
        <v>415</v>
      </c>
      <c r="I318" s="200"/>
      <c r="J318" s="200"/>
      <c r="K318" s="200"/>
      <c r="L318" s="358"/>
      <c r="M318" s="358"/>
      <c r="N318" s="358"/>
    </row>
    <row r="319" spans="2:14" ht="28.5">
      <c r="B319" s="412" t="s">
        <v>539</v>
      </c>
      <c r="C319" s="387"/>
      <c r="D319" s="199" t="s">
        <v>329</v>
      </c>
      <c r="E319" s="199" t="s">
        <v>333</v>
      </c>
      <c r="F319" s="265" t="s">
        <v>540</v>
      </c>
      <c r="G319" s="427"/>
      <c r="H319" s="199"/>
      <c r="I319" s="200">
        <f>I320</f>
        <v>20010.9</v>
      </c>
      <c r="J319" s="200">
        <f>J320</f>
        <v>0</v>
      </c>
      <c r="K319" s="200"/>
      <c r="L319" s="358"/>
      <c r="M319" s="358"/>
      <c r="N319" s="358"/>
    </row>
    <row r="320" spans="2:14" ht="16.5" customHeight="1">
      <c r="B320" s="428" t="s">
        <v>541</v>
      </c>
      <c r="C320" s="387"/>
      <c r="D320" s="199" t="s">
        <v>329</v>
      </c>
      <c r="E320" s="199" t="s">
        <v>333</v>
      </c>
      <c r="F320" s="265" t="s">
        <v>540</v>
      </c>
      <c r="G320" s="427" t="s">
        <v>516</v>
      </c>
      <c r="H320" s="199"/>
      <c r="I320" s="200">
        <f>I321</f>
        <v>20010.9</v>
      </c>
      <c r="J320" s="200">
        <f>J321</f>
        <v>0</v>
      </c>
      <c r="K320" s="200"/>
      <c r="L320" s="358"/>
      <c r="M320" s="358"/>
      <c r="N320" s="358"/>
    </row>
    <row r="321" spans="2:14" ht="16.5" customHeight="1">
      <c r="B321" s="428" t="s">
        <v>517</v>
      </c>
      <c r="C321" s="387"/>
      <c r="D321" s="199" t="s">
        <v>329</v>
      </c>
      <c r="E321" s="199" t="s">
        <v>333</v>
      </c>
      <c r="F321" s="265" t="s">
        <v>540</v>
      </c>
      <c r="G321" s="427" t="s">
        <v>518</v>
      </c>
      <c r="H321" s="199"/>
      <c r="I321" s="200">
        <f>I322+I323</f>
        <v>20010.9</v>
      </c>
      <c r="J321" s="200">
        <f>J322+J323</f>
        <v>0</v>
      </c>
      <c r="K321" s="200"/>
      <c r="L321" s="358"/>
      <c r="M321" s="358"/>
      <c r="N321" s="358"/>
    </row>
    <row r="322" spans="2:14" ht="16.5" customHeight="1">
      <c r="B322" s="267" t="s">
        <v>391</v>
      </c>
      <c r="C322" s="387"/>
      <c r="D322" s="199" t="s">
        <v>329</v>
      </c>
      <c r="E322" s="199" t="s">
        <v>333</v>
      </c>
      <c r="F322" s="265" t="s">
        <v>542</v>
      </c>
      <c r="G322" s="427" t="s">
        <v>518</v>
      </c>
      <c r="H322" s="199" t="s">
        <v>415</v>
      </c>
      <c r="I322" s="200">
        <v>1294.9</v>
      </c>
      <c r="J322" s="200"/>
      <c r="K322" s="200"/>
      <c r="L322" s="358"/>
      <c r="M322" s="358"/>
      <c r="N322" s="358"/>
    </row>
    <row r="323" spans="2:14" ht="16.5" customHeight="1">
      <c r="B323" s="201" t="s">
        <v>392</v>
      </c>
      <c r="C323" s="387"/>
      <c r="D323" s="199" t="s">
        <v>329</v>
      </c>
      <c r="E323" s="199" t="s">
        <v>333</v>
      </c>
      <c r="F323" s="338" t="s">
        <v>543</v>
      </c>
      <c r="G323" s="266" t="s">
        <v>518</v>
      </c>
      <c r="H323" s="199" t="s">
        <v>453</v>
      </c>
      <c r="I323" s="200">
        <v>18716</v>
      </c>
      <c r="J323" s="200"/>
      <c r="K323" s="200"/>
      <c r="L323" s="358"/>
      <c r="M323" s="358"/>
      <c r="N323" s="358"/>
    </row>
    <row r="324" spans="2:14" ht="16.5" customHeight="1">
      <c r="B324" s="264" t="s">
        <v>544</v>
      </c>
      <c r="C324" s="387"/>
      <c r="D324" s="199" t="s">
        <v>329</v>
      </c>
      <c r="E324" s="199" t="s">
        <v>333</v>
      </c>
      <c r="F324" s="265" t="s">
        <v>545</v>
      </c>
      <c r="G324" s="266"/>
      <c r="H324" s="199"/>
      <c r="I324" s="200">
        <f>I325</f>
        <v>1200</v>
      </c>
      <c r="J324" s="200">
        <f>J325</f>
        <v>16999.1</v>
      </c>
      <c r="K324" s="200">
        <f>K325</f>
        <v>0</v>
      </c>
      <c r="L324" s="358"/>
      <c r="M324" s="358"/>
      <c r="N324" s="358"/>
    </row>
    <row r="325" spans="2:14" ht="16.5" customHeight="1">
      <c r="B325" s="206" t="s">
        <v>407</v>
      </c>
      <c r="C325" s="387"/>
      <c r="D325" s="199" t="s">
        <v>329</v>
      </c>
      <c r="E325" s="199" t="s">
        <v>333</v>
      </c>
      <c r="F325" s="265" t="s">
        <v>545</v>
      </c>
      <c r="G325" s="266" t="s">
        <v>408</v>
      </c>
      <c r="H325" s="199"/>
      <c r="I325" s="200">
        <f>I326</f>
        <v>1200</v>
      </c>
      <c r="J325" s="200">
        <f>J326</f>
        <v>16999.1</v>
      </c>
      <c r="K325" s="200">
        <f>K326</f>
        <v>0</v>
      </c>
      <c r="L325" s="358"/>
      <c r="M325" s="358"/>
      <c r="N325" s="358"/>
    </row>
    <row r="326" spans="2:14" ht="16.5" customHeight="1">
      <c r="B326" s="206" t="s">
        <v>409</v>
      </c>
      <c r="C326" s="387"/>
      <c r="D326" s="199" t="s">
        <v>329</v>
      </c>
      <c r="E326" s="199" t="s">
        <v>333</v>
      </c>
      <c r="F326" s="265" t="s">
        <v>545</v>
      </c>
      <c r="G326" s="266" t="s">
        <v>410</v>
      </c>
      <c r="H326" s="199"/>
      <c r="I326" s="200">
        <f>I327+I328+I329</f>
        <v>1200</v>
      </c>
      <c r="J326" s="200">
        <f>J327+J328+J329</f>
        <v>16999.1</v>
      </c>
      <c r="K326" s="200">
        <f>K327+K328+K329</f>
        <v>0</v>
      </c>
      <c r="L326" s="358"/>
      <c r="M326" s="358"/>
      <c r="N326" s="358"/>
    </row>
    <row r="327" spans="2:14" ht="16.5" customHeight="1">
      <c r="B327" s="267" t="s">
        <v>391</v>
      </c>
      <c r="C327" s="387"/>
      <c r="D327" s="199" t="s">
        <v>329</v>
      </c>
      <c r="E327" s="199" t="s">
        <v>333</v>
      </c>
      <c r="F327" s="429" t="s">
        <v>773</v>
      </c>
      <c r="G327" s="266" t="s">
        <v>410</v>
      </c>
      <c r="H327" s="199" t="s">
        <v>415</v>
      </c>
      <c r="I327" s="200">
        <v>200</v>
      </c>
      <c r="J327" s="200">
        <v>2834.1</v>
      </c>
      <c r="K327" s="200"/>
      <c r="L327" s="358"/>
      <c r="M327" s="358"/>
      <c r="N327" s="358"/>
    </row>
    <row r="328" spans="2:14" ht="16.5" customHeight="1">
      <c r="B328" s="201" t="s">
        <v>392</v>
      </c>
      <c r="C328" s="387"/>
      <c r="D328" s="199" t="s">
        <v>329</v>
      </c>
      <c r="E328" s="199" t="s">
        <v>333</v>
      </c>
      <c r="F328" s="265" t="s">
        <v>546</v>
      </c>
      <c r="G328" s="266" t="s">
        <v>410</v>
      </c>
      <c r="H328" s="199" t="s">
        <v>453</v>
      </c>
      <c r="I328" s="200">
        <v>90</v>
      </c>
      <c r="J328" s="200">
        <v>1274</v>
      </c>
      <c r="K328" s="200"/>
      <c r="L328" s="358"/>
      <c r="M328" s="358"/>
      <c r="N328" s="358"/>
    </row>
    <row r="329" spans="2:14" ht="16.5" customHeight="1">
      <c r="B329" s="201" t="s">
        <v>393</v>
      </c>
      <c r="C329" s="387"/>
      <c r="D329" s="199" t="s">
        <v>329</v>
      </c>
      <c r="E329" s="199" t="s">
        <v>333</v>
      </c>
      <c r="F329" s="429" t="s">
        <v>774</v>
      </c>
      <c r="G329" s="266" t="s">
        <v>410</v>
      </c>
      <c r="H329" s="199" t="s">
        <v>425</v>
      </c>
      <c r="I329" s="200">
        <v>910</v>
      </c>
      <c r="J329" s="200">
        <v>12891</v>
      </c>
      <c r="K329" s="200"/>
      <c r="L329" s="358"/>
      <c r="M329" s="358"/>
      <c r="N329" s="358"/>
    </row>
    <row r="330" spans="2:14" ht="15" customHeight="1">
      <c r="B330" s="430" t="s">
        <v>334</v>
      </c>
      <c r="C330" s="384"/>
      <c r="D330" s="198" t="s">
        <v>329</v>
      </c>
      <c r="E330" s="198" t="s">
        <v>335</v>
      </c>
      <c r="F330" s="271"/>
      <c r="G330" s="199"/>
      <c r="H330" s="199"/>
      <c r="I330" s="240">
        <f>I348+I371+I331+I353</f>
        <v>1265.1</v>
      </c>
      <c r="J330" s="240">
        <f>J348+J371+J331+J353</f>
        <v>0</v>
      </c>
      <c r="K330" s="240">
        <f>K348+K371+K331+K353</f>
        <v>0</v>
      </c>
      <c r="L330" s="358"/>
      <c r="M330" s="358"/>
      <c r="N330" s="358"/>
    </row>
    <row r="331" spans="2:14" ht="27.75" customHeight="1" hidden="1">
      <c r="B331" s="431" t="s">
        <v>561</v>
      </c>
      <c r="C331" s="384"/>
      <c r="D331" s="220" t="s">
        <v>329</v>
      </c>
      <c r="E331" s="220" t="s">
        <v>335</v>
      </c>
      <c r="F331" s="432" t="s">
        <v>775</v>
      </c>
      <c r="G331" s="220"/>
      <c r="H331" s="220"/>
      <c r="I331" s="376">
        <f>I343+I336+I332</f>
        <v>0</v>
      </c>
      <c r="J331" s="376">
        <f>J343+J336</f>
        <v>0</v>
      </c>
      <c r="K331" s="376">
        <f>K343+K336</f>
        <v>0</v>
      </c>
      <c r="L331" s="358"/>
      <c r="M331" s="358"/>
      <c r="N331" s="358"/>
    </row>
    <row r="332" spans="2:14" ht="15.75" customHeight="1" hidden="1">
      <c r="B332" s="264" t="s">
        <v>419</v>
      </c>
      <c r="C332" s="384"/>
      <c r="D332" s="199" t="s">
        <v>329</v>
      </c>
      <c r="E332" s="199" t="s">
        <v>335</v>
      </c>
      <c r="F332" s="271" t="s">
        <v>776</v>
      </c>
      <c r="G332" s="199"/>
      <c r="H332" s="199"/>
      <c r="I332" s="200">
        <f>I333</f>
        <v>0</v>
      </c>
      <c r="J332" s="200">
        <f>J333</f>
        <v>0</v>
      </c>
      <c r="K332" s="200">
        <f>K333</f>
        <v>0</v>
      </c>
      <c r="L332" s="358"/>
      <c r="M332" s="358"/>
      <c r="N332" s="358"/>
    </row>
    <row r="333" spans="2:14" ht="15.75" customHeight="1" hidden="1">
      <c r="B333" s="206" t="s">
        <v>407</v>
      </c>
      <c r="C333" s="384"/>
      <c r="D333" s="199" t="s">
        <v>329</v>
      </c>
      <c r="E333" s="199" t="s">
        <v>335</v>
      </c>
      <c r="F333" s="271" t="s">
        <v>776</v>
      </c>
      <c r="G333" s="199" t="s">
        <v>408</v>
      </c>
      <c r="H333" s="199"/>
      <c r="I333" s="200">
        <f>I334</f>
        <v>0</v>
      </c>
      <c r="J333" s="200">
        <f>J334</f>
        <v>0</v>
      </c>
      <c r="K333" s="200">
        <f>K334</f>
        <v>0</v>
      </c>
      <c r="L333" s="358"/>
      <c r="M333" s="358"/>
      <c r="N333" s="358"/>
    </row>
    <row r="334" spans="2:14" ht="15.75" customHeight="1" hidden="1">
      <c r="B334" s="206" t="s">
        <v>409</v>
      </c>
      <c r="C334" s="384"/>
      <c r="D334" s="199" t="s">
        <v>329</v>
      </c>
      <c r="E334" s="199" t="s">
        <v>335</v>
      </c>
      <c r="F334" s="271" t="s">
        <v>776</v>
      </c>
      <c r="G334" s="199" t="s">
        <v>410</v>
      </c>
      <c r="H334" s="199"/>
      <c r="I334" s="200">
        <f>I335</f>
        <v>0</v>
      </c>
      <c r="J334" s="200">
        <f>J335</f>
        <v>0</v>
      </c>
      <c r="K334" s="200">
        <f>K335</f>
        <v>0</v>
      </c>
      <c r="L334" s="358"/>
      <c r="M334" s="358"/>
      <c r="N334" s="358"/>
    </row>
    <row r="335" spans="2:14" ht="15.75" customHeight="1" hidden="1">
      <c r="B335" s="201" t="s">
        <v>392</v>
      </c>
      <c r="C335" s="384"/>
      <c r="D335" s="199" t="s">
        <v>329</v>
      </c>
      <c r="E335" s="199" t="s">
        <v>335</v>
      </c>
      <c r="F335" s="271" t="s">
        <v>776</v>
      </c>
      <c r="G335" s="199" t="s">
        <v>410</v>
      </c>
      <c r="H335" s="199" t="s">
        <v>453</v>
      </c>
      <c r="I335" s="200"/>
      <c r="J335" s="200"/>
      <c r="K335" s="200"/>
      <c r="L335" s="358"/>
      <c r="M335" s="358"/>
      <c r="N335" s="358"/>
    </row>
    <row r="336" spans="2:14" ht="15.75" customHeight="1" hidden="1">
      <c r="B336" s="264" t="s">
        <v>419</v>
      </c>
      <c r="C336" s="384"/>
      <c r="D336" s="199" t="s">
        <v>329</v>
      </c>
      <c r="E336" s="199" t="s">
        <v>335</v>
      </c>
      <c r="F336" s="271" t="s">
        <v>562</v>
      </c>
      <c r="G336" s="199"/>
      <c r="H336" s="199"/>
      <c r="I336" s="200">
        <f>I337+I340</f>
        <v>0</v>
      </c>
      <c r="J336" s="200">
        <f>J337+J340</f>
        <v>0</v>
      </c>
      <c r="K336" s="200">
        <f>K337+K340</f>
        <v>0</v>
      </c>
      <c r="L336" s="358"/>
      <c r="M336" s="358"/>
      <c r="N336" s="358"/>
    </row>
    <row r="337" spans="2:14" ht="15.75" customHeight="1" hidden="1">
      <c r="B337" s="206" t="s">
        <v>407</v>
      </c>
      <c r="C337" s="384"/>
      <c r="D337" s="199" t="s">
        <v>329</v>
      </c>
      <c r="E337" s="199" t="s">
        <v>335</v>
      </c>
      <c r="F337" s="271" t="s">
        <v>562</v>
      </c>
      <c r="G337" s="199" t="s">
        <v>408</v>
      </c>
      <c r="H337" s="199"/>
      <c r="I337" s="200">
        <f>I338</f>
        <v>0</v>
      </c>
      <c r="J337" s="200">
        <f>J338</f>
        <v>0</v>
      </c>
      <c r="K337" s="200">
        <f>K338</f>
        <v>0</v>
      </c>
      <c r="L337" s="358"/>
      <c r="M337" s="358"/>
      <c r="N337" s="358"/>
    </row>
    <row r="338" spans="2:14" ht="15.75" customHeight="1" hidden="1">
      <c r="B338" s="206" t="s">
        <v>409</v>
      </c>
      <c r="C338" s="384"/>
      <c r="D338" s="199" t="s">
        <v>329</v>
      </c>
      <c r="E338" s="199" t="s">
        <v>335</v>
      </c>
      <c r="F338" s="271" t="s">
        <v>562</v>
      </c>
      <c r="G338" s="199" t="s">
        <v>410</v>
      </c>
      <c r="H338" s="199"/>
      <c r="I338" s="200">
        <f>I339</f>
        <v>0</v>
      </c>
      <c r="J338" s="200">
        <f>J339</f>
        <v>0</v>
      </c>
      <c r="K338" s="200">
        <f>K339</f>
        <v>0</v>
      </c>
      <c r="L338" s="358"/>
      <c r="M338" s="358"/>
      <c r="N338" s="358"/>
    </row>
    <row r="339" spans="2:14" ht="15.75" customHeight="1" hidden="1">
      <c r="B339" s="201" t="s">
        <v>391</v>
      </c>
      <c r="C339" s="384"/>
      <c r="D339" s="199" t="s">
        <v>329</v>
      </c>
      <c r="E339" s="199" t="s">
        <v>335</v>
      </c>
      <c r="F339" s="271" t="s">
        <v>562</v>
      </c>
      <c r="G339" s="199" t="s">
        <v>410</v>
      </c>
      <c r="H339" s="199" t="s">
        <v>415</v>
      </c>
      <c r="I339" s="200"/>
      <c r="J339" s="200"/>
      <c r="K339" s="200"/>
      <c r="L339" s="358"/>
      <c r="M339" s="358"/>
      <c r="N339" s="358"/>
    </row>
    <row r="340" spans="2:14" ht="15.75" customHeight="1" hidden="1">
      <c r="B340" s="206" t="s">
        <v>411</v>
      </c>
      <c r="C340" s="384"/>
      <c r="D340" s="199" t="s">
        <v>329</v>
      </c>
      <c r="E340" s="199" t="s">
        <v>335</v>
      </c>
      <c r="F340" s="271" t="s">
        <v>562</v>
      </c>
      <c r="G340" s="199" t="s">
        <v>412</v>
      </c>
      <c r="H340" s="199"/>
      <c r="I340" s="200">
        <f>I341</f>
        <v>0</v>
      </c>
      <c r="J340" s="200">
        <f>J341</f>
        <v>0</v>
      </c>
      <c r="K340" s="200">
        <f>K341</f>
        <v>0</v>
      </c>
      <c r="L340" s="358"/>
      <c r="M340" s="358"/>
      <c r="N340" s="358"/>
    </row>
    <row r="341" spans="2:14" ht="15.75" customHeight="1" hidden="1">
      <c r="B341" s="411" t="s">
        <v>465</v>
      </c>
      <c r="C341" s="384"/>
      <c r="D341" s="199" t="s">
        <v>329</v>
      </c>
      <c r="E341" s="199" t="s">
        <v>335</v>
      </c>
      <c r="F341" s="271" t="s">
        <v>562</v>
      </c>
      <c r="G341" s="199" t="s">
        <v>466</v>
      </c>
      <c r="H341" s="199"/>
      <c r="I341" s="200">
        <f>I342</f>
        <v>0</v>
      </c>
      <c r="J341" s="200">
        <f>J342</f>
        <v>0</v>
      </c>
      <c r="K341" s="200">
        <f>K342</f>
        <v>0</v>
      </c>
      <c r="L341" s="358"/>
      <c r="M341" s="358"/>
      <c r="N341" s="358"/>
    </row>
    <row r="342" spans="2:14" ht="15.75" customHeight="1" hidden="1">
      <c r="B342" s="201" t="s">
        <v>391</v>
      </c>
      <c r="C342" s="384"/>
      <c r="D342" s="199" t="s">
        <v>329</v>
      </c>
      <c r="E342" s="199" t="s">
        <v>335</v>
      </c>
      <c r="F342" s="271" t="s">
        <v>562</v>
      </c>
      <c r="G342" s="199" t="s">
        <v>466</v>
      </c>
      <c r="H342" s="199" t="s">
        <v>415</v>
      </c>
      <c r="I342" s="200"/>
      <c r="J342" s="200"/>
      <c r="K342" s="200"/>
      <c r="L342" s="358"/>
      <c r="M342" s="358"/>
      <c r="N342" s="358"/>
    </row>
    <row r="343" spans="2:14" ht="15.75" customHeight="1" hidden="1">
      <c r="B343" s="264" t="s">
        <v>419</v>
      </c>
      <c r="C343" s="384"/>
      <c r="D343" s="199" t="s">
        <v>329</v>
      </c>
      <c r="E343" s="199" t="s">
        <v>335</v>
      </c>
      <c r="F343" s="271" t="s">
        <v>564</v>
      </c>
      <c r="G343" s="199"/>
      <c r="H343" s="199"/>
      <c r="I343" s="200">
        <f>I344</f>
        <v>0</v>
      </c>
      <c r="J343" s="200">
        <f>J344</f>
        <v>0</v>
      </c>
      <c r="K343" s="200">
        <f>K344</f>
        <v>0</v>
      </c>
      <c r="L343" s="358"/>
      <c r="M343" s="358"/>
      <c r="N343" s="358"/>
    </row>
    <row r="344" spans="2:14" ht="15.75" customHeight="1" hidden="1">
      <c r="B344" s="206" t="s">
        <v>407</v>
      </c>
      <c r="C344" s="384"/>
      <c r="D344" s="199" t="s">
        <v>329</v>
      </c>
      <c r="E344" s="199" t="s">
        <v>335</v>
      </c>
      <c r="F344" s="271" t="s">
        <v>564</v>
      </c>
      <c r="G344" s="199" t="s">
        <v>408</v>
      </c>
      <c r="H344" s="199"/>
      <c r="I344" s="200">
        <f>I345</f>
        <v>0</v>
      </c>
      <c r="J344" s="200">
        <f>J345</f>
        <v>0</v>
      </c>
      <c r="K344" s="200">
        <f>K345</f>
        <v>0</v>
      </c>
      <c r="L344" s="358"/>
      <c r="M344" s="358"/>
      <c r="N344" s="358"/>
    </row>
    <row r="345" spans="2:14" ht="15.75" customHeight="1" hidden="1">
      <c r="B345" s="206" t="s">
        <v>409</v>
      </c>
      <c r="C345" s="384"/>
      <c r="D345" s="199" t="s">
        <v>329</v>
      </c>
      <c r="E345" s="199" t="s">
        <v>335</v>
      </c>
      <c r="F345" s="271" t="s">
        <v>564</v>
      </c>
      <c r="G345" s="199" t="s">
        <v>410</v>
      </c>
      <c r="H345" s="199"/>
      <c r="I345" s="200">
        <f>I346+I347</f>
        <v>0</v>
      </c>
      <c r="J345" s="200">
        <f>J346+J347</f>
        <v>0</v>
      </c>
      <c r="K345" s="200">
        <f>K346+K347</f>
        <v>0</v>
      </c>
      <c r="L345" s="358"/>
      <c r="M345" s="358"/>
      <c r="N345" s="358"/>
    </row>
    <row r="346" spans="2:14" ht="15.75" customHeight="1" hidden="1">
      <c r="B346" s="201" t="s">
        <v>391</v>
      </c>
      <c r="C346" s="384"/>
      <c r="D346" s="199" t="s">
        <v>329</v>
      </c>
      <c r="E346" s="199" t="s">
        <v>335</v>
      </c>
      <c r="F346" s="271" t="s">
        <v>564</v>
      </c>
      <c r="G346" s="199" t="s">
        <v>410</v>
      </c>
      <c r="H346" s="199" t="s">
        <v>415</v>
      </c>
      <c r="I346" s="200"/>
      <c r="J346" s="200"/>
      <c r="K346" s="200"/>
      <c r="L346" s="358"/>
      <c r="M346" s="358"/>
      <c r="N346" s="358"/>
    </row>
    <row r="347" spans="2:14" ht="15.75" customHeight="1" hidden="1">
      <c r="B347" s="201" t="s">
        <v>392</v>
      </c>
      <c r="C347" s="384"/>
      <c r="D347" s="199" t="s">
        <v>329</v>
      </c>
      <c r="E347" s="199" t="s">
        <v>335</v>
      </c>
      <c r="F347" s="271" t="s">
        <v>564</v>
      </c>
      <c r="G347" s="199" t="s">
        <v>410</v>
      </c>
      <c r="H347" s="199" t="s">
        <v>453</v>
      </c>
      <c r="I347" s="200"/>
      <c r="J347" s="200"/>
      <c r="K347" s="200"/>
      <c r="L347" s="358"/>
      <c r="M347" s="358"/>
      <c r="N347" s="358"/>
    </row>
    <row r="348" spans="2:14" ht="15.75" customHeight="1" hidden="1">
      <c r="B348" s="409" t="s">
        <v>395</v>
      </c>
      <c r="C348" s="384"/>
      <c r="D348" s="199" t="s">
        <v>329</v>
      </c>
      <c r="E348" s="199" t="s">
        <v>335</v>
      </c>
      <c r="F348" s="271" t="s">
        <v>396</v>
      </c>
      <c r="G348" s="199"/>
      <c r="H348" s="199"/>
      <c r="I348" s="200">
        <f>I349</f>
        <v>80</v>
      </c>
      <c r="J348" s="200">
        <f>J349</f>
        <v>0</v>
      </c>
      <c r="K348" s="200">
        <f>K349</f>
        <v>0</v>
      </c>
      <c r="L348" s="358"/>
      <c r="M348" s="358"/>
      <c r="N348" s="358"/>
    </row>
    <row r="349" spans="2:14" ht="15.75" customHeight="1">
      <c r="B349" s="409" t="s">
        <v>334</v>
      </c>
      <c r="C349" s="384"/>
      <c r="D349" s="199" t="s">
        <v>329</v>
      </c>
      <c r="E349" s="199" t="s">
        <v>335</v>
      </c>
      <c r="F349" s="271">
        <v>86000072420</v>
      </c>
      <c r="G349" s="199"/>
      <c r="H349" s="199"/>
      <c r="I349" s="200">
        <f>I350</f>
        <v>80</v>
      </c>
      <c r="J349" s="200">
        <f>J350</f>
        <v>0</v>
      </c>
      <c r="K349" s="200">
        <f>K350</f>
        <v>0</v>
      </c>
      <c r="L349" s="358"/>
      <c r="M349" s="358"/>
      <c r="N349" s="358"/>
    </row>
    <row r="350" spans="2:14" ht="15.75" customHeight="1">
      <c r="B350" s="206" t="s">
        <v>407</v>
      </c>
      <c r="C350" s="384"/>
      <c r="D350" s="199" t="s">
        <v>329</v>
      </c>
      <c r="E350" s="199" t="s">
        <v>335</v>
      </c>
      <c r="F350" s="271">
        <v>86000072420</v>
      </c>
      <c r="G350" s="199" t="s">
        <v>408</v>
      </c>
      <c r="H350" s="199"/>
      <c r="I350" s="200">
        <f>I351</f>
        <v>80</v>
      </c>
      <c r="J350" s="200">
        <f>J351</f>
        <v>0</v>
      </c>
      <c r="K350" s="200">
        <f>K351</f>
        <v>0</v>
      </c>
      <c r="L350" s="358"/>
      <c r="M350" s="358"/>
      <c r="N350" s="358"/>
    </row>
    <row r="351" spans="2:14" ht="15.75" customHeight="1">
      <c r="B351" s="206" t="s">
        <v>409</v>
      </c>
      <c r="C351" s="384"/>
      <c r="D351" s="199" t="s">
        <v>329</v>
      </c>
      <c r="E351" s="199" t="s">
        <v>335</v>
      </c>
      <c r="F351" s="271">
        <v>86000072420</v>
      </c>
      <c r="G351" s="199" t="s">
        <v>410</v>
      </c>
      <c r="H351" s="199"/>
      <c r="I351" s="200">
        <f>I352</f>
        <v>80</v>
      </c>
      <c r="J351" s="200">
        <f>J352</f>
        <v>0</v>
      </c>
      <c r="K351" s="200">
        <f>K352</f>
        <v>0</v>
      </c>
      <c r="L351" s="358"/>
      <c r="M351" s="358"/>
      <c r="N351" s="358"/>
    </row>
    <row r="352" spans="2:14" ht="15.75" customHeight="1">
      <c r="B352" s="201" t="s">
        <v>391</v>
      </c>
      <c r="C352" s="384"/>
      <c r="D352" s="199" t="s">
        <v>329</v>
      </c>
      <c r="E352" s="199" t="s">
        <v>335</v>
      </c>
      <c r="F352" s="271">
        <v>86000072420</v>
      </c>
      <c r="G352" s="199" t="s">
        <v>410</v>
      </c>
      <c r="H352" s="199" t="s">
        <v>415</v>
      </c>
      <c r="I352" s="200">
        <v>80</v>
      </c>
      <c r="J352" s="200"/>
      <c r="K352" s="200"/>
      <c r="L352" s="358"/>
      <c r="M352" s="358"/>
      <c r="N352" s="358"/>
    </row>
    <row r="353" spans="2:14" ht="28.5" customHeight="1">
      <c r="B353" s="431" t="s">
        <v>551</v>
      </c>
      <c r="C353" s="384"/>
      <c r="D353" s="220" t="s">
        <v>329</v>
      </c>
      <c r="E353" s="220" t="s">
        <v>335</v>
      </c>
      <c r="F353" s="432" t="s">
        <v>552</v>
      </c>
      <c r="G353" s="220"/>
      <c r="H353" s="220"/>
      <c r="I353" s="376">
        <f>I354+I367</f>
        <v>1185.1</v>
      </c>
      <c r="J353" s="376">
        <f>J354+J367</f>
        <v>0</v>
      </c>
      <c r="K353" s="376">
        <f>K354+K367</f>
        <v>0</v>
      </c>
      <c r="L353" s="358"/>
      <c r="M353" s="358"/>
      <c r="N353" s="358"/>
    </row>
    <row r="354" spans="2:14" ht="15.75" customHeight="1">
      <c r="B354" s="433" t="s">
        <v>553</v>
      </c>
      <c r="C354" s="384"/>
      <c r="D354" s="199" t="s">
        <v>329</v>
      </c>
      <c r="E354" s="199" t="s">
        <v>335</v>
      </c>
      <c r="F354" s="271" t="s">
        <v>554</v>
      </c>
      <c r="G354" s="199"/>
      <c r="H354" s="199"/>
      <c r="I354" s="200">
        <f>I355+I361</f>
        <v>786.9999999999999</v>
      </c>
      <c r="J354" s="200">
        <f>J355+J361</f>
        <v>0</v>
      </c>
      <c r="K354" s="200">
        <f>K355+K361</f>
        <v>0</v>
      </c>
      <c r="L354" s="358"/>
      <c r="M354" s="358"/>
      <c r="N354" s="358"/>
    </row>
    <row r="355" spans="2:14" ht="15.75" customHeight="1">
      <c r="B355" s="434" t="s">
        <v>555</v>
      </c>
      <c r="C355" s="384"/>
      <c r="D355" s="199" t="s">
        <v>329</v>
      </c>
      <c r="E355" s="199" t="s">
        <v>335</v>
      </c>
      <c r="F355" s="271" t="s">
        <v>556</v>
      </c>
      <c r="G355" s="199"/>
      <c r="H355" s="199"/>
      <c r="I355" s="200">
        <f>I356</f>
        <v>2.8</v>
      </c>
      <c r="J355" s="200">
        <f>J356</f>
        <v>0</v>
      </c>
      <c r="K355" s="200">
        <f>K356</f>
        <v>0</v>
      </c>
      <c r="L355" s="358"/>
      <c r="M355" s="358"/>
      <c r="N355" s="358"/>
    </row>
    <row r="356" spans="2:14" ht="15.75" customHeight="1">
      <c r="B356" s="206" t="s">
        <v>407</v>
      </c>
      <c r="C356" s="384"/>
      <c r="D356" s="199" t="s">
        <v>329</v>
      </c>
      <c r="E356" s="199" t="s">
        <v>335</v>
      </c>
      <c r="F356" s="271" t="s">
        <v>556</v>
      </c>
      <c r="G356" s="199" t="s">
        <v>408</v>
      </c>
      <c r="H356" s="199"/>
      <c r="I356" s="200">
        <f>I357</f>
        <v>2.8</v>
      </c>
      <c r="J356" s="200">
        <f>J357</f>
        <v>0</v>
      </c>
      <c r="K356" s="200">
        <f>K357</f>
        <v>0</v>
      </c>
      <c r="L356" s="358"/>
      <c r="M356" s="358"/>
      <c r="N356" s="358"/>
    </row>
    <row r="357" spans="2:14" ht="15.75" customHeight="1">
      <c r="B357" s="206" t="s">
        <v>409</v>
      </c>
      <c r="C357" s="384"/>
      <c r="D357" s="199" t="s">
        <v>329</v>
      </c>
      <c r="E357" s="199" t="s">
        <v>335</v>
      </c>
      <c r="F357" s="271" t="s">
        <v>556</v>
      </c>
      <c r="G357" s="199" t="s">
        <v>410</v>
      </c>
      <c r="H357" s="199"/>
      <c r="I357" s="200">
        <f>I358+I359+I360</f>
        <v>2.8</v>
      </c>
      <c r="J357" s="200">
        <f>J358+J359+J360</f>
        <v>0</v>
      </c>
      <c r="K357" s="200">
        <f>K358+K359+K360</f>
        <v>0</v>
      </c>
      <c r="L357" s="358"/>
      <c r="M357" s="358"/>
      <c r="N357" s="358"/>
    </row>
    <row r="358" spans="2:14" ht="15.75" customHeight="1">
      <c r="B358" s="201" t="s">
        <v>391</v>
      </c>
      <c r="C358" s="384"/>
      <c r="D358" s="199" t="s">
        <v>329</v>
      </c>
      <c r="E358" s="199" t="s">
        <v>335</v>
      </c>
      <c r="F358" s="271" t="s">
        <v>556</v>
      </c>
      <c r="G358" s="199" t="s">
        <v>410</v>
      </c>
      <c r="H358" s="199" t="s">
        <v>415</v>
      </c>
      <c r="I358" s="200">
        <v>2.8</v>
      </c>
      <c r="J358" s="200"/>
      <c r="K358" s="200"/>
      <c r="L358" s="358"/>
      <c r="M358" s="358"/>
      <c r="N358" s="358"/>
    </row>
    <row r="359" spans="2:14" ht="15.75" customHeight="1" hidden="1">
      <c r="B359" s="201" t="s">
        <v>392</v>
      </c>
      <c r="C359" s="384"/>
      <c r="D359" s="199" t="s">
        <v>329</v>
      </c>
      <c r="E359" s="199" t="s">
        <v>335</v>
      </c>
      <c r="F359" s="271" t="s">
        <v>556</v>
      </c>
      <c r="G359" s="199" t="s">
        <v>410</v>
      </c>
      <c r="H359" s="199" t="s">
        <v>453</v>
      </c>
      <c r="I359" s="200"/>
      <c r="J359" s="200"/>
      <c r="K359" s="200"/>
      <c r="L359" s="358"/>
      <c r="M359" s="358"/>
      <c r="N359" s="358"/>
    </row>
    <row r="360" spans="2:14" ht="15.75" customHeight="1" hidden="1">
      <c r="B360" s="201" t="s">
        <v>393</v>
      </c>
      <c r="C360" s="384"/>
      <c r="D360" s="199" t="s">
        <v>329</v>
      </c>
      <c r="E360" s="199" t="s">
        <v>335</v>
      </c>
      <c r="F360" s="271" t="s">
        <v>556</v>
      </c>
      <c r="G360" s="199" t="s">
        <v>410</v>
      </c>
      <c r="H360" s="199" t="s">
        <v>425</v>
      </c>
      <c r="I360" s="200"/>
      <c r="J360" s="200"/>
      <c r="K360" s="200"/>
      <c r="L360" s="358"/>
      <c r="M360" s="358"/>
      <c r="N360" s="358"/>
    </row>
    <row r="361" spans="2:14" ht="15.75" customHeight="1">
      <c r="B361" s="434" t="s">
        <v>557</v>
      </c>
      <c r="C361" s="384"/>
      <c r="D361" s="199" t="s">
        <v>329</v>
      </c>
      <c r="E361" s="199" t="s">
        <v>335</v>
      </c>
      <c r="F361" s="271" t="s">
        <v>558</v>
      </c>
      <c r="G361" s="199"/>
      <c r="H361" s="199"/>
      <c r="I361" s="200">
        <f>I362</f>
        <v>784.1999999999999</v>
      </c>
      <c r="J361" s="200">
        <f>J362</f>
        <v>0</v>
      </c>
      <c r="K361" s="200">
        <f>K362</f>
        <v>0</v>
      </c>
      <c r="L361" s="358"/>
      <c r="M361" s="358"/>
      <c r="N361" s="358"/>
    </row>
    <row r="362" spans="2:14" ht="15.75" customHeight="1">
      <c r="B362" s="206" t="s">
        <v>407</v>
      </c>
      <c r="C362" s="384"/>
      <c r="D362" s="199" t="s">
        <v>329</v>
      </c>
      <c r="E362" s="199" t="s">
        <v>335</v>
      </c>
      <c r="F362" s="271" t="s">
        <v>558</v>
      </c>
      <c r="G362" s="199" t="s">
        <v>408</v>
      </c>
      <c r="H362" s="199"/>
      <c r="I362" s="200">
        <f>I363</f>
        <v>784.1999999999999</v>
      </c>
      <c r="J362" s="200">
        <f>J363</f>
        <v>0</v>
      </c>
      <c r="K362" s="200">
        <f>K363</f>
        <v>0</v>
      </c>
      <c r="L362" s="358"/>
      <c r="M362" s="358"/>
      <c r="N362" s="358"/>
    </row>
    <row r="363" spans="2:14" ht="15.75" customHeight="1">
      <c r="B363" s="206" t="s">
        <v>409</v>
      </c>
      <c r="C363" s="384"/>
      <c r="D363" s="199" t="s">
        <v>329</v>
      </c>
      <c r="E363" s="199" t="s">
        <v>335</v>
      </c>
      <c r="F363" s="271" t="s">
        <v>558</v>
      </c>
      <c r="G363" s="199" t="s">
        <v>410</v>
      </c>
      <c r="H363" s="199"/>
      <c r="I363" s="200">
        <f>I364+I365+I366</f>
        <v>784.1999999999999</v>
      </c>
      <c r="J363" s="200">
        <f>J364+J365+J366</f>
        <v>0</v>
      </c>
      <c r="K363" s="200">
        <f>K364+K365+K366</f>
        <v>0</v>
      </c>
      <c r="L363" s="358"/>
      <c r="M363" s="358"/>
      <c r="N363" s="358"/>
    </row>
    <row r="364" spans="2:14" ht="15.75" customHeight="1">
      <c r="B364" s="201" t="s">
        <v>391</v>
      </c>
      <c r="C364" s="384"/>
      <c r="D364" s="199" t="s">
        <v>329</v>
      </c>
      <c r="E364" s="199" t="s">
        <v>335</v>
      </c>
      <c r="F364" s="271" t="s">
        <v>558</v>
      </c>
      <c r="G364" s="199" t="s">
        <v>410</v>
      </c>
      <c r="H364" s="199" t="s">
        <v>415</v>
      </c>
      <c r="I364" s="200">
        <v>7.9</v>
      </c>
      <c r="J364" s="200"/>
      <c r="K364" s="200"/>
      <c r="L364" s="358"/>
      <c r="M364" s="358"/>
      <c r="N364" s="358"/>
    </row>
    <row r="365" spans="2:14" ht="14.25">
      <c r="B365" s="201" t="s">
        <v>392</v>
      </c>
      <c r="C365" s="384"/>
      <c r="D365" s="199" t="s">
        <v>329</v>
      </c>
      <c r="E365" s="199" t="s">
        <v>335</v>
      </c>
      <c r="F365" s="271" t="s">
        <v>558</v>
      </c>
      <c r="G365" s="199" t="s">
        <v>410</v>
      </c>
      <c r="H365" s="199" t="s">
        <v>453</v>
      </c>
      <c r="I365" s="200">
        <v>9.5</v>
      </c>
      <c r="J365" s="200"/>
      <c r="K365" s="200"/>
      <c r="L365" s="358"/>
      <c r="M365" s="358"/>
      <c r="N365" s="358"/>
    </row>
    <row r="366" spans="2:14" ht="15.75" customHeight="1">
      <c r="B366" s="201" t="s">
        <v>393</v>
      </c>
      <c r="C366" s="384"/>
      <c r="D366" s="199" t="s">
        <v>329</v>
      </c>
      <c r="E366" s="199" t="s">
        <v>335</v>
      </c>
      <c r="F366" s="271" t="s">
        <v>558</v>
      </c>
      <c r="G366" s="199" t="s">
        <v>410</v>
      </c>
      <c r="H366" s="199" t="s">
        <v>425</v>
      </c>
      <c r="I366" s="200">
        <v>766.8</v>
      </c>
      <c r="J366" s="200"/>
      <c r="K366" s="200"/>
      <c r="L366" s="358"/>
      <c r="M366" s="358"/>
      <c r="N366" s="358"/>
    </row>
    <row r="367" spans="2:14" ht="28.5">
      <c r="B367" s="205" t="s">
        <v>559</v>
      </c>
      <c r="C367" s="384"/>
      <c r="D367" s="199" t="s">
        <v>329</v>
      </c>
      <c r="E367" s="199" t="s">
        <v>335</v>
      </c>
      <c r="F367" s="271" t="s">
        <v>560</v>
      </c>
      <c r="G367" s="199"/>
      <c r="H367" s="199"/>
      <c r="I367" s="200">
        <f>I368</f>
        <v>398.1</v>
      </c>
      <c r="J367" s="200">
        <f>J368</f>
        <v>0</v>
      </c>
      <c r="K367" s="200">
        <f>K368</f>
        <v>0</v>
      </c>
      <c r="L367" s="358"/>
      <c r="M367" s="358"/>
      <c r="N367" s="358"/>
    </row>
    <row r="368" spans="2:14" ht="15.75" customHeight="1">
      <c r="B368" s="206" t="s">
        <v>407</v>
      </c>
      <c r="C368" s="384"/>
      <c r="D368" s="199" t="s">
        <v>329</v>
      </c>
      <c r="E368" s="199" t="s">
        <v>335</v>
      </c>
      <c r="F368" s="271" t="s">
        <v>560</v>
      </c>
      <c r="G368" s="199" t="s">
        <v>408</v>
      </c>
      <c r="H368" s="199"/>
      <c r="I368" s="200">
        <f>I369</f>
        <v>398.1</v>
      </c>
      <c r="J368" s="200">
        <f>J369</f>
        <v>0</v>
      </c>
      <c r="K368" s="200">
        <f>K369</f>
        <v>0</v>
      </c>
      <c r="L368" s="358"/>
      <c r="M368" s="358"/>
      <c r="N368" s="358"/>
    </row>
    <row r="369" spans="2:14" ht="15.75" customHeight="1">
      <c r="B369" s="206" t="s">
        <v>409</v>
      </c>
      <c r="C369" s="384"/>
      <c r="D369" s="199" t="s">
        <v>329</v>
      </c>
      <c r="E369" s="199" t="s">
        <v>335</v>
      </c>
      <c r="F369" s="271" t="s">
        <v>560</v>
      </c>
      <c r="G369" s="199" t="s">
        <v>410</v>
      </c>
      <c r="H369" s="199"/>
      <c r="I369" s="200">
        <f>I370</f>
        <v>398.1</v>
      </c>
      <c r="J369" s="200">
        <f>J370</f>
        <v>0</v>
      </c>
      <c r="K369" s="200">
        <f>K370</f>
        <v>0</v>
      </c>
      <c r="L369" s="358"/>
      <c r="M369" s="358"/>
      <c r="N369" s="358"/>
    </row>
    <row r="370" spans="2:14" ht="15.75" customHeight="1">
      <c r="B370" s="201" t="s">
        <v>391</v>
      </c>
      <c r="C370" s="384"/>
      <c r="D370" s="199" t="s">
        <v>329</v>
      </c>
      <c r="E370" s="199" t="s">
        <v>335</v>
      </c>
      <c r="F370" s="271" t="s">
        <v>560</v>
      </c>
      <c r="G370" s="199" t="s">
        <v>410</v>
      </c>
      <c r="H370" s="199" t="s">
        <v>415</v>
      </c>
      <c r="I370" s="200">
        <v>398.1</v>
      </c>
      <c r="J370" s="200"/>
      <c r="K370" s="200"/>
      <c r="L370" s="358"/>
      <c r="M370" s="358"/>
      <c r="N370" s="358"/>
    </row>
    <row r="371" spans="2:14" ht="40.5" customHeight="1" hidden="1">
      <c r="B371" s="201" t="s">
        <v>547</v>
      </c>
      <c r="C371" s="384"/>
      <c r="D371" s="199" t="s">
        <v>329</v>
      </c>
      <c r="E371" s="199" t="s">
        <v>335</v>
      </c>
      <c r="F371" s="204" t="s">
        <v>548</v>
      </c>
      <c r="G371" s="199"/>
      <c r="H371" s="199"/>
      <c r="I371" s="200">
        <f>I372</f>
        <v>0</v>
      </c>
      <c r="J371" s="200">
        <f>J372</f>
        <v>0</v>
      </c>
      <c r="K371" s="200">
        <f>K372</f>
        <v>0</v>
      </c>
      <c r="L371" s="358"/>
      <c r="M371" s="358"/>
      <c r="N371" s="358"/>
    </row>
    <row r="372" spans="2:14" ht="15.75" customHeight="1" hidden="1">
      <c r="B372" s="206" t="s">
        <v>407</v>
      </c>
      <c r="C372" s="384"/>
      <c r="D372" s="199" t="s">
        <v>329</v>
      </c>
      <c r="E372" s="199" t="s">
        <v>335</v>
      </c>
      <c r="F372" s="204" t="s">
        <v>548</v>
      </c>
      <c r="G372" s="199" t="s">
        <v>408</v>
      </c>
      <c r="H372" s="199"/>
      <c r="I372" s="200">
        <f>I373</f>
        <v>0</v>
      </c>
      <c r="J372" s="200">
        <f>J373</f>
        <v>0</v>
      </c>
      <c r="K372" s="200">
        <f>K373</f>
        <v>0</v>
      </c>
      <c r="L372" s="358"/>
      <c r="M372" s="358"/>
      <c r="N372" s="358"/>
    </row>
    <row r="373" spans="2:14" ht="15.75" customHeight="1" hidden="1">
      <c r="B373" s="206" t="s">
        <v>409</v>
      </c>
      <c r="C373" s="384"/>
      <c r="D373" s="199" t="s">
        <v>329</v>
      </c>
      <c r="E373" s="199" t="s">
        <v>335</v>
      </c>
      <c r="F373" s="204" t="s">
        <v>548</v>
      </c>
      <c r="G373" s="199" t="s">
        <v>410</v>
      </c>
      <c r="H373" s="199"/>
      <c r="I373" s="200">
        <f>I374</f>
        <v>0</v>
      </c>
      <c r="J373" s="200">
        <f>J374</f>
        <v>0</v>
      </c>
      <c r="K373" s="200">
        <f>K374</f>
        <v>0</v>
      </c>
      <c r="L373" s="358"/>
      <c r="M373" s="358"/>
      <c r="N373" s="358"/>
    </row>
    <row r="374" spans="2:14" ht="15.75" customHeight="1" hidden="1">
      <c r="B374" s="206" t="s">
        <v>392</v>
      </c>
      <c r="C374" s="384"/>
      <c r="D374" s="199" t="s">
        <v>329</v>
      </c>
      <c r="E374" s="199" t="s">
        <v>335</v>
      </c>
      <c r="F374" s="204" t="s">
        <v>548</v>
      </c>
      <c r="G374" s="199" t="s">
        <v>410</v>
      </c>
      <c r="H374" s="199" t="s">
        <v>453</v>
      </c>
      <c r="I374" s="200"/>
      <c r="J374" s="200"/>
      <c r="K374" s="200"/>
      <c r="L374" s="358"/>
      <c r="M374" s="358"/>
      <c r="N374" s="358"/>
    </row>
    <row r="375" spans="2:14" ht="15.75" customHeight="1">
      <c r="B375" s="378" t="s">
        <v>360</v>
      </c>
      <c r="C375" s="384"/>
      <c r="D375" s="220" t="s">
        <v>361</v>
      </c>
      <c r="E375" s="220"/>
      <c r="F375" s="406"/>
      <c r="G375" s="375"/>
      <c r="H375" s="220"/>
      <c r="I375" s="376">
        <f>I376+I382+I416+I447</f>
        <v>7936.200000000001</v>
      </c>
      <c r="J375" s="376">
        <f>J376+J382+J416+J447</f>
        <v>4921.9</v>
      </c>
      <c r="K375" s="376">
        <f>K376+K382+K416+K447</f>
        <v>5011.6</v>
      </c>
      <c r="L375" s="358"/>
      <c r="M375" s="358"/>
      <c r="N375" s="358"/>
    </row>
    <row r="376" spans="2:14" ht="12.75" customHeight="1">
      <c r="B376" s="391" t="s">
        <v>362</v>
      </c>
      <c r="C376" s="384"/>
      <c r="D376" s="198" t="s">
        <v>361</v>
      </c>
      <c r="E376" s="198" t="s">
        <v>363</v>
      </c>
      <c r="F376" s="199"/>
      <c r="G376" s="199"/>
      <c r="H376" s="199"/>
      <c r="I376" s="200">
        <f>I377</f>
        <v>1700</v>
      </c>
      <c r="J376" s="200">
        <f>J377</f>
        <v>1900</v>
      </c>
      <c r="K376" s="200">
        <f>K377</f>
        <v>1900</v>
      </c>
      <c r="L376" s="358"/>
      <c r="M376" s="358"/>
      <c r="N376" s="358"/>
    </row>
    <row r="377" spans="2:14" ht="12.75" customHeight="1">
      <c r="B377" s="206" t="s">
        <v>395</v>
      </c>
      <c r="C377" s="384"/>
      <c r="D377" s="199" t="s">
        <v>361</v>
      </c>
      <c r="E377" s="199" t="s">
        <v>363</v>
      </c>
      <c r="F377" s="199" t="s">
        <v>396</v>
      </c>
      <c r="G377" s="199"/>
      <c r="H377" s="199"/>
      <c r="I377" s="200">
        <f>I378</f>
        <v>1700</v>
      </c>
      <c r="J377" s="200">
        <f>J378</f>
        <v>1900</v>
      </c>
      <c r="K377" s="200">
        <f>K378</f>
        <v>1900</v>
      </c>
      <c r="L377" s="358"/>
      <c r="M377" s="358"/>
      <c r="N377" s="358"/>
    </row>
    <row r="378" spans="2:14" ht="27.75" customHeight="1">
      <c r="B378" s="205" t="s">
        <v>697</v>
      </c>
      <c r="C378" s="384"/>
      <c r="D378" s="199" t="s">
        <v>361</v>
      </c>
      <c r="E378" s="199" t="s">
        <v>363</v>
      </c>
      <c r="F378" s="204" t="s">
        <v>698</v>
      </c>
      <c r="G378" s="199"/>
      <c r="H378" s="199"/>
      <c r="I378" s="200">
        <f>I379</f>
        <v>1700</v>
      </c>
      <c r="J378" s="200">
        <f>J379</f>
        <v>1900</v>
      </c>
      <c r="K378" s="200">
        <f>K379</f>
        <v>1900</v>
      </c>
      <c r="L378" s="358"/>
      <c r="M378" s="358"/>
      <c r="N378" s="358"/>
    </row>
    <row r="379" spans="2:14" ht="12.75" customHeight="1">
      <c r="B379" s="201" t="s">
        <v>439</v>
      </c>
      <c r="C379" s="384"/>
      <c r="D379" s="199" t="s">
        <v>361</v>
      </c>
      <c r="E379" s="199" t="s">
        <v>363</v>
      </c>
      <c r="F379" s="204" t="s">
        <v>698</v>
      </c>
      <c r="G379" s="199" t="s">
        <v>438</v>
      </c>
      <c r="H379" s="199"/>
      <c r="I379" s="200">
        <f>I380</f>
        <v>1700</v>
      </c>
      <c r="J379" s="200">
        <f>J380</f>
        <v>1900</v>
      </c>
      <c r="K379" s="200">
        <f>K380</f>
        <v>1900</v>
      </c>
      <c r="L379" s="358"/>
      <c r="M379" s="358"/>
      <c r="N379" s="358"/>
    </row>
    <row r="380" spans="2:14" ht="12.75" customHeight="1">
      <c r="B380" s="201" t="s">
        <v>699</v>
      </c>
      <c r="C380" s="384"/>
      <c r="D380" s="199" t="s">
        <v>361</v>
      </c>
      <c r="E380" s="199" t="s">
        <v>363</v>
      </c>
      <c r="F380" s="204" t="s">
        <v>698</v>
      </c>
      <c r="G380" s="199" t="s">
        <v>700</v>
      </c>
      <c r="H380" s="199"/>
      <c r="I380" s="200">
        <f>I381</f>
        <v>1700</v>
      </c>
      <c r="J380" s="200">
        <f>J381</f>
        <v>1900</v>
      </c>
      <c r="K380" s="200">
        <f>K381</f>
        <v>1900</v>
      </c>
      <c r="L380" s="358"/>
      <c r="M380" s="358"/>
      <c r="N380" s="358"/>
    </row>
    <row r="381" spans="2:14" ht="14.25" customHeight="1">
      <c r="B381" s="201" t="s">
        <v>391</v>
      </c>
      <c r="C381" s="384"/>
      <c r="D381" s="199" t="s">
        <v>361</v>
      </c>
      <c r="E381" s="199" t="s">
        <v>363</v>
      </c>
      <c r="F381" s="204" t="s">
        <v>698</v>
      </c>
      <c r="G381" s="199" t="s">
        <v>700</v>
      </c>
      <c r="H381" s="199">
        <v>2</v>
      </c>
      <c r="I381" s="200">
        <v>1700</v>
      </c>
      <c r="J381" s="200">
        <v>1900</v>
      </c>
      <c r="K381" s="200">
        <v>1900</v>
      </c>
      <c r="L381" s="358"/>
      <c r="M381" s="358"/>
      <c r="N381" s="358"/>
    </row>
    <row r="382" spans="2:14" ht="12.75" customHeight="1">
      <c r="B382" s="391" t="s">
        <v>364</v>
      </c>
      <c r="C382" s="390"/>
      <c r="D382" s="198" t="s">
        <v>361</v>
      </c>
      <c r="E382" s="198" t="s">
        <v>365</v>
      </c>
      <c r="F382" s="204"/>
      <c r="G382" s="199"/>
      <c r="H382" s="199"/>
      <c r="I382" s="200">
        <f>I395+I404+I412+I408</f>
        <v>1852</v>
      </c>
      <c r="J382" s="200">
        <f>J395+J404+J412+J408</f>
        <v>354</v>
      </c>
      <c r="K382" s="200">
        <f>K395+K404+K412+K408</f>
        <v>354</v>
      </c>
      <c r="L382" s="358"/>
      <c r="M382" s="358"/>
      <c r="N382" s="358"/>
    </row>
    <row r="383" spans="2:14" ht="12.75" customHeight="1" hidden="1">
      <c r="B383" s="435"/>
      <c r="C383" s="390"/>
      <c r="D383" s="199"/>
      <c r="E383" s="199"/>
      <c r="F383" s="293"/>
      <c r="G383" s="199"/>
      <c r="H383" s="199"/>
      <c r="I383" s="200">
        <f>I384</f>
        <v>0</v>
      </c>
      <c r="J383" s="200"/>
      <c r="K383" s="200"/>
      <c r="L383" s="358"/>
      <c r="M383" s="358"/>
      <c r="N383" s="358"/>
    </row>
    <row r="384" spans="2:14" ht="12.75" customHeight="1" hidden="1">
      <c r="B384" s="201"/>
      <c r="C384" s="384"/>
      <c r="D384" s="199"/>
      <c r="E384" s="199"/>
      <c r="F384" s="293"/>
      <c r="G384" s="199"/>
      <c r="H384" s="199"/>
      <c r="I384" s="200">
        <f>I385</f>
        <v>0</v>
      </c>
      <c r="J384" s="200"/>
      <c r="K384" s="200"/>
      <c r="L384" s="358"/>
      <c r="M384" s="358"/>
      <c r="N384" s="358"/>
    </row>
    <row r="385" spans="2:14" ht="18" customHeight="1" hidden="1">
      <c r="B385" s="203"/>
      <c r="C385" s="384"/>
      <c r="D385" s="199"/>
      <c r="E385" s="199"/>
      <c r="F385" s="293"/>
      <c r="G385" s="199"/>
      <c r="H385" s="199"/>
      <c r="I385" s="200">
        <f>I386</f>
        <v>0</v>
      </c>
      <c r="J385" s="200"/>
      <c r="K385" s="200"/>
      <c r="L385" s="358"/>
      <c r="M385" s="358"/>
      <c r="N385" s="358"/>
    </row>
    <row r="386" spans="2:14" ht="21" customHeight="1" hidden="1">
      <c r="B386" s="201"/>
      <c r="C386" s="390"/>
      <c r="D386" s="199"/>
      <c r="E386" s="199"/>
      <c r="F386" s="293"/>
      <c r="G386" s="199"/>
      <c r="H386" s="199"/>
      <c r="I386" s="200">
        <f>I387</f>
        <v>0</v>
      </c>
      <c r="J386" s="200"/>
      <c r="K386" s="200"/>
      <c r="L386" s="358"/>
      <c r="M386" s="358"/>
      <c r="N386" s="358"/>
    </row>
    <row r="387" spans="2:14" ht="18.75" customHeight="1" hidden="1">
      <c r="B387" s="201"/>
      <c r="C387" s="390"/>
      <c r="D387" s="199"/>
      <c r="E387" s="199"/>
      <c r="F387" s="293"/>
      <c r="G387" s="199"/>
      <c r="H387" s="199"/>
      <c r="I387" s="200">
        <f>I388</f>
        <v>0</v>
      </c>
      <c r="J387" s="200"/>
      <c r="K387" s="200"/>
      <c r="L387" s="358"/>
      <c r="M387" s="358"/>
      <c r="N387" s="358"/>
    </row>
    <row r="388" spans="2:14" ht="12.75" customHeight="1" hidden="1">
      <c r="B388" s="201"/>
      <c r="C388" s="390"/>
      <c r="D388" s="199"/>
      <c r="E388" s="199"/>
      <c r="F388" s="293"/>
      <c r="G388" s="199"/>
      <c r="H388" s="199"/>
      <c r="I388" s="200"/>
      <c r="J388" s="200"/>
      <c r="K388" s="200"/>
      <c r="L388" s="358"/>
      <c r="M388" s="358"/>
      <c r="N388" s="358"/>
    </row>
    <row r="389" spans="2:14" ht="12.75" customHeight="1" hidden="1">
      <c r="B389" s="373"/>
      <c r="C389" s="390"/>
      <c r="D389" s="199"/>
      <c r="E389" s="199"/>
      <c r="F389" s="204"/>
      <c r="G389" s="199"/>
      <c r="H389" s="199"/>
      <c r="I389" s="200">
        <f>I390</f>
        <v>968</v>
      </c>
      <c r="J389" s="200"/>
      <c r="K389" s="200"/>
      <c r="L389" s="358"/>
      <c r="M389" s="358"/>
      <c r="N389" s="358"/>
    </row>
    <row r="390" spans="2:14" ht="14.25" customHeight="1" hidden="1">
      <c r="B390" s="206"/>
      <c r="C390" s="390"/>
      <c r="D390" s="199"/>
      <c r="E390" s="199"/>
      <c r="F390" s="204"/>
      <c r="G390" s="199"/>
      <c r="H390" s="199"/>
      <c r="I390" s="200">
        <f>I391</f>
        <v>968</v>
      </c>
      <c r="J390" s="200"/>
      <c r="K390" s="200"/>
      <c r="L390" s="358"/>
      <c r="M390" s="358"/>
      <c r="N390" s="358"/>
    </row>
    <row r="391" spans="2:14" ht="14.25" customHeight="1" hidden="1">
      <c r="B391" s="201"/>
      <c r="C391" s="390"/>
      <c r="D391" s="199"/>
      <c r="E391" s="199"/>
      <c r="F391" s="204"/>
      <c r="G391" s="199"/>
      <c r="H391" s="199"/>
      <c r="I391" s="200">
        <f>I392</f>
        <v>968</v>
      </c>
      <c r="J391" s="200"/>
      <c r="K391" s="200"/>
      <c r="L391" s="358"/>
      <c r="M391" s="358"/>
      <c r="N391" s="358"/>
    </row>
    <row r="392" spans="2:14" ht="18.75" customHeight="1" hidden="1">
      <c r="B392" s="203"/>
      <c r="C392" s="390"/>
      <c r="D392" s="199"/>
      <c r="E392" s="199"/>
      <c r="F392" s="204"/>
      <c r="G392" s="199"/>
      <c r="H392" s="199"/>
      <c r="I392" s="200">
        <f>I393+I396</f>
        <v>968</v>
      </c>
      <c r="J392" s="200"/>
      <c r="K392" s="200"/>
      <c r="L392" s="358"/>
      <c r="M392" s="358"/>
      <c r="N392" s="358"/>
    </row>
    <row r="393" spans="2:14" ht="20.25" customHeight="1" hidden="1">
      <c r="B393" s="206"/>
      <c r="C393" s="390"/>
      <c r="D393" s="199"/>
      <c r="E393" s="199"/>
      <c r="F393" s="204"/>
      <c r="G393" s="199"/>
      <c r="H393" s="199"/>
      <c r="I393" s="200">
        <f>I394</f>
        <v>484</v>
      </c>
      <c r="J393" s="200"/>
      <c r="K393" s="200"/>
      <c r="L393" s="358"/>
      <c r="M393" s="358"/>
      <c r="N393" s="358"/>
    </row>
    <row r="394" spans="2:14" ht="12.75" customHeight="1" hidden="1">
      <c r="B394" s="206"/>
      <c r="C394" s="390"/>
      <c r="D394" s="199" t="s">
        <v>361</v>
      </c>
      <c r="E394" s="199" t="s">
        <v>365</v>
      </c>
      <c r="F394" s="204"/>
      <c r="G394" s="199"/>
      <c r="H394" s="199"/>
      <c r="I394" s="200">
        <f>I395</f>
        <v>484</v>
      </c>
      <c r="J394" s="200"/>
      <c r="K394" s="200"/>
      <c r="L394" s="358"/>
      <c r="M394" s="358"/>
      <c r="N394" s="358"/>
    </row>
    <row r="395" spans="2:14" ht="12.75" customHeight="1">
      <c r="B395" s="206" t="s">
        <v>395</v>
      </c>
      <c r="C395" s="390"/>
      <c r="D395" s="199" t="s">
        <v>361</v>
      </c>
      <c r="E395" s="199" t="s">
        <v>365</v>
      </c>
      <c r="F395" s="204" t="s">
        <v>396</v>
      </c>
      <c r="G395" s="199"/>
      <c r="H395" s="199"/>
      <c r="I395" s="200">
        <f>I396</f>
        <v>484</v>
      </c>
      <c r="J395" s="200">
        <f>J396</f>
        <v>354</v>
      </c>
      <c r="K395" s="200">
        <f>K396</f>
        <v>354</v>
      </c>
      <c r="L395" s="358"/>
      <c r="M395" s="358"/>
      <c r="N395" s="358"/>
    </row>
    <row r="396" spans="2:14" ht="14.25" customHeight="1">
      <c r="B396" s="201" t="s">
        <v>439</v>
      </c>
      <c r="C396" s="390"/>
      <c r="D396" s="199" t="s">
        <v>361</v>
      </c>
      <c r="E396" s="199" t="s">
        <v>365</v>
      </c>
      <c r="F396" s="204" t="s">
        <v>701</v>
      </c>
      <c r="G396" s="199" t="s">
        <v>438</v>
      </c>
      <c r="H396" s="199"/>
      <c r="I396" s="200">
        <f>I397+I399+I402</f>
        <v>484</v>
      </c>
      <c r="J396" s="200">
        <f>J397+J399+J402</f>
        <v>354</v>
      </c>
      <c r="K396" s="200">
        <f>K397+K399+K402</f>
        <v>354</v>
      </c>
      <c r="L396" s="358"/>
      <c r="M396" s="358"/>
      <c r="N396" s="358"/>
    </row>
    <row r="397" spans="2:14" ht="14.25" customHeight="1">
      <c r="B397" s="201" t="s">
        <v>441</v>
      </c>
      <c r="C397" s="390"/>
      <c r="D397" s="199" t="s">
        <v>361</v>
      </c>
      <c r="E397" s="199" t="s">
        <v>365</v>
      </c>
      <c r="F397" s="204" t="s">
        <v>701</v>
      </c>
      <c r="G397" s="199" t="s">
        <v>440</v>
      </c>
      <c r="H397" s="199"/>
      <c r="I397" s="200">
        <f>I398</f>
        <v>234</v>
      </c>
      <c r="J397" s="200">
        <f>J398</f>
        <v>204</v>
      </c>
      <c r="K397" s="200">
        <f>K398</f>
        <v>204</v>
      </c>
      <c r="L397" s="358"/>
      <c r="M397" s="358"/>
      <c r="N397" s="358"/>
    </row>
    <row r="398" spans="2:14" ht="12.75" customHeight="1">
      <c r="B398" s="201" t="s">
        <v>391</v>
      </c>
      <c r="C398" s="390"/>
      <c r="D398" s="199" t="s">
        <v>361</v>
      </c>
      <c r="E398" s="199" t="s">
        <v>365</v>
      </c>
      <c r="F398" s="204" t="s">
        <v>701</v>
      </c>
      <c r="G398" s="199" t="s">
        <v>440</v>
      </c>
      <c r="H398" s="199">
        <v>2</v>
      </c>
      <c r="I398" s="200">
        <v>234</v>
      </c>
      <c r="J398" s="200">
        <v>204</v>
      </c>
      <c r="K398" s="200">
        <v>204</v>
      </c>
      <c r="L398" s="358"/>
      <c r="M398" s="358"/>
      <c r="N398" s="358"/>
    </row>
    <row r="399" spans="2:14" ht="15.75" customHeight="1">
      <c r="B399" s="201" t="s">
        <v>702</v>
      </c>
      <c r="C399" s="390"/>
      <c r="D399" s="199" t="s">
        <v>361</v>
      </c>
      <c r="E399" s="199" t="s">
        <v>365</v>
      </c>
      <c r="F399" s="204" t="s">
        <v>701</v>
      </c>
      <c r="G399" s="199" t="s">
        <v>703</v>
      </c>
      <c r="H399" s="199"/>
      <c r="I399" s="200">
        <f>I400</f>
        <v>50</v>
      </c>
      <c r="J399" s="200">
        <f>J400</f>
        <v>50</v>
      </c>
      <c r="K399" s="200">
        <f>K400</f>
        <v>50</v>
      </c>
      <c r="L399" s="358"/>
      <c r="M399" s="358"/>
      <c r="N399" s="358"/>
    </row>
    <row r="400" spans="2:14" ht="12.75" customHeight="1">
      <c r="B400" s="201" t="s">
        <v>441</v>
      </c>
      <c r="C400" s="390"/>
      <c r="D400" s="199" t="s">
        <v>361</v>
      </c>
      <c r="E400" s="199" t="s">
        <v>365</v>
      </c>
      <c r="F400" s="204" t="s">
        <v>701</v>
      </c>
      <c r="G400" s="199" t="s">
        <v>703</v>
      </c>
      <c r="H400" s="199"/>
      <c r="I400" s="200">
        <f>I401</f>
        <v>50</v>
      </c>
      <c r="J400" s="200">
        <f>J401</f>
        <v>50</v>
      </c>
      <c r="K400" s="200">
        <f>K401</f>
        <v>50</v>
      </c>
      <c r="L400" s="358"/>
      <c r="M400" s="358"/>
      <c r="N400" s="358"/>
    </row>
    <row r="401" spans="2:14" ht="12.75" customHeight="1">
      <c r="B401" s="201" t="s">
        <v>391</v>
      </c>
      <c r="C401" s="390"/>
      <c r="D401" s="199" t="s">
        <v>361</v>
      </c>
      <c r="E401" s="199" t="s">
        <v>365</v>
      </c>
      <c r="F401" s="204" t="s">
        <v>701</v>
      </c>
      <c r="G401" s="199" t="s">
        <v>703</v>
      </c>
      <c r="H401" s="199" t="s">
        <v>415</v>
      </c>
      <c r="I401" s="200">
        <v>50</v>
      </c>
      <c r="J401" s="200">
        <v>50</v>
      </c>
      <c r="K401" s="200">
        <v>50</v>
      </c>
      <c r="L401" s="358"/>
      <c r="M401" s="358"/>
      <c r="N401" s="358"/>
    </row>
    <row r="402" spans="2:14" ht="12.75" customHeight="1">
      <c r="B402" s="201" t="s">
        <v>464</v>
      </c>
      <c r="C402" s="390"/>
      <c r="D402" s="199" t="s">
        <v>361</v>
      </c>
      <c r="E402" s="199" t="s">
        <v>365</v>
      </c>
      <c r="F402" s="204" t="s">
        <v>701</v>
      </c>
      <c r="G402" s="199" t="s">
        <v>704</v>
      </c>
      <c r="H402" s="199"/>
      <c r="I402" s="200">
        <f>I403</f>
        <v>200</v>
      </c>
      <c r="J402" s="200">
        <f>J403</f>
        <v>100</v>
      </c>
      <c r="K402" s="200">
        <f>K403</f>
        <v>100</v>
      </c>
      <c r="L402" s="358"/>
      <c r="M402" s="358"/>
      <c r="N402" s="358"/>
    </row>
    <row r="403" spans="2:14" ht="12.75" customHeight="1">
      <c r="B403" s="201" t="s">
        <v>391</v>
      </c>
      <c r="C403" s="390"/>
      <c r="D403" s="199" t="s">
        <v>361</v>
      </c>
      <c r="E403" s="199" t="s">
        <v>365</v>
      </c>
      <c r="F403" s="204" t="s">
        <v>701</v>
      </c>
      <c r="G403" s="199" t="s">
        <v>704</v>
      </c>
      <c r="H403" s="199" t="s">
        <v>415</v>
      </c>
      <c r="I403" s="200">
        <v>200</v>
      </c>
      <c r="J403" s="200">
        <v>100</v>
      </c>
      <c r="K403" s="200">
        <v>100</v>
      </c>
      <c r="L403" s="358"/>
      <c r="M403" s="358"/>
      <c r="N403" s="358"/>
    </row>
    <row r="404" spans="2:14" ht="53.25" customHeight="1" hidden="1">
      <c r="B404" s="205" t="s">
        <v>707</v>
      </c>
      <c r="C404" s="390"/>
      <c r="D404" s="199" t="s">
        <v>361</v>
      </c>
      <c r="E404" s="199" t="s">
        <v>365</v>
      </c>
      <c r="F404" s="204" t="s">
        <v>708</v>
      </c>
      <c r="G404" s="199"/>
      <c r="H404" s="199"/>
      <c r="I404" s="200">
        <f>I405</f>
        <v>0</v>
      </c>
      <c r="J404" s="200">
        <f>J405</f>
        <v>0</v>
      </c>
      <c r="K404" s="200">
        <f>K405</f>
        <v>0</v>
      </c>
      <c r="L404" s="358"/>
      <c r="M404" s="358"/>
      <c r="N404" s="358"/>
    </row>
    <row r="405" spans="2:14" ht="12.75" customHeight="1" hidden="1">
      <c r="B405" s="201" t="s">
        <v>439</v>
      </c>
      <c r="C405" s="390"/>
      <c r="D405" s="199" t="s">
        <v>361</v>
      </c>
      <c r="E405" s="199" t="s">
        <v>365</v>
      </c>
      <c r="F405" s="204" t="s">
        <v>708</v>
      </c>
      <c r="G405" s="199" t="s">
        <v>438</v>
      </c>
      <c r="H405" s="199"/>
      <c r="I405" s="200">
        <f>I406</f>
        <v>0</v>
      </c>
      <c r="J405" s="200">
        <f>J406</f>
        <v>0</v>
      </c>
      <c r="K405" s="200">
        <f>K406</f>
        <v>0</v>
      </c>
      <c r="L405" s="358"/>
      <c r="M405" s="358"/>
      <c r="N405" s="358"/>
    </row>
    <row r="406" spans="2:14" ht="12.75" customHeight="1" hidden="1">
      <c r="B406" s="201" t="s">
        <v>441</v>
      </c>
      <c r="C406" s="390"/>
      <c r="D406" s="199" t="s">
        <v>361</v>
      </c>
      <c r="E406" s="199" t="s">
        <v>365</v>
      </c>
      <c r="F406" s="204" t="s">
        <v>708</v>
      </c>
      <c r="G406" s="199" t="s">
        <v>440</v>
      </c>
      <c r="H406" s="199"/>
      <c r="I406" s="200">
        <f>I407</f>
        <v>0</v>
      </c>
      <c r="J406" s="200">
        <f>J407</f>
        <v>0</v>
      </c>
      <c r="K406" s="200">
        <f>K407</f>
        <v>0</v>
      </c>
      <c r="L406" s="358"/>
      <c r="M406" s="358"/>
      <c r="N406" s="358"/>
    </row>
    <row r="407" spans="2:14" ht="12.75" customHeight="1" hidden="1">
      <c r="B407" s="201" t="s">
        <v>393</v>
      </c>
      <c r="C407" s="390"/>
      <c r="D407" s="199" t="s">
        <v>361</v>
      </c>
      <c r="E407" s="199" t="s">
        <v>365</v>
      </c>
      <c r="F407" s="204" t="s">
        <v>708</v>
      </c>
      <c r="G407" s="199" t="s">
        <v>440</v>
      </c>
      <c r="H407" s="199" t="s">
        <v>425</v>
      </c>
      <c r="I407" s="200"/>
      <c r="J407" s="200"/>
      <c r="K407" s="200"/>
      <c r="L407" s="358"/>
      <c r="M407" s="358"/>
      <c r="N407" s="358"/>
    </row>
    <row r="408" spans="2:14" ht="45" customHeight="1">
      <c r="B408" s="201" t="s">
        <v>705</v>
      </c>
      <c r="C408" s="390"/>
      <c r="D408" s="199" t="s">
        <v>361</v>
      </c>
      <c r="E408" s="199" t="s">
        <v>365</v>
      </c>
      <c r="F408" s="204" t="s">
        <v>706</v>
      </c>
      <c r="G408" s="199"/>
      <c r="H408" s="199"/>
      <c r="I408" s="200">
        <f>I409</f>
        <v>100</v>
      </c>
      <c r="J408" s="200">
        <f>J409</f>
        <v>0</v>
      </c>
      <c r="K408" s="200">
        <f>K409</f>
        <v>0</v>
      </c>
      <c r="L408" s="358"/>
      <c r="M408" s="358"/>
      <c r="N408" s="358"/>
    </row>
    <row r="409" spans="2:14" ht="12.75" customHeight="1">
      <c r="B409" s="201" t="s">
        <v>439</v>
      </c>
      <c r="C409" s="390"/>
      <c r="D409" s="199" t="s">
        <v>361</v>
      </c>
      <c r="E409" s="199" t="s">
        <v>365</v>
      </c>
      <c r="F409" s="204" t="s">
        <v>706</v>
      </c>
      <c r="G409" s="199" t="s">
        <v>438</v>
      </c>
      <c r="H409" s="199"/>
      <c r="I409" s="200">
        <f>I410</f>
        <v>100</v>
      </c>
      <c r="J409" s="200">
        <f>J410</f>
        <v>0</v>
      </c>
      <c r="K409" s="200">
        <f>K410</f>
        <v>0</v>
      </c>
      <c r="L409" s="358"/>
      <c r="M409" s="358"/>
      <c r="N409" s="358"/>
    </row>
    <row r="410" spans="2:14" ht="12.75" customHeight="1">
      <c r="B410" s="201" t="s">
        <v>464</v>
      </c>
      <c r="C410" s="390"/>
      <c r="D410" s="199" t="s">
        <v>361</v>
      </c>
      <c r="E410" s="199" t="s">
        <v>365</v>
      </c>
      <c r="F410" s="204" t="s">
        <v>706</v>
      </c>
      <c r="G410" s="199" t="s">
        <v>704</v>
      </c>
      <c r="H410" s="199"/>
      <c r="I410" s="200">
        <f>I411</f>
        <v>100</v>
      </c>
      <c r="J410" s="200">
        <f>J411</f>
        <v>0</v>
      </c>
      <c r="K410" s="200">
        <f>K411</f>
        <v>0</v>
      </c>
      <c r="L410" s="358"/>
      <c r="M410" s="358"/>
      <c r="N410" s="358"/>
    </row>
    <row r="411" spans="2:14" ht="12.75" customHeight="1">
      <c r="B411" s="201" t="s">
        <v>391</v>
      </c>
      <c r="C411" s="390"/>
      <c r="D411" s="199" t="s">
        <v>361</v>
      </c>
      <c r="E411" s="199" t="s">
        <v>365</v>
      </c>
      <c r="F411" s="204" t="s">
        <v>706</v>
      </c>
      <c r="G411" s="199" t="s">
        <v>704</v>
      </c>
      <c r="H411" s="199" t="s">
        <v>415</v>
      </c>
      <c r="I411" s="200">
        <v>100</v>
      </c>
      <c r="J411" s="200"/>
      <c r="K411" s="200"/>
      <c r="L411" s="358"/>
      <c r="M411" s="358"/>
      <c r="N411" s="358"/>
    </row>
    <row r="412" spans="2:14" ht="28.5" customHeight="1">
      <c r="B412" s="205" t="s">
        <v>709</v>
      </c>
      <c r="C412" s="390"/>
      <c r="D412" s="199" t="s">
        <v>361</v>
      </c>
      <c r="E412" s="199" t="s">
        <v>365</v>
      </c>
      <c r="F412" s="204" t="s">
        <v>710</v>
      </c>
      <c r="G412" s="199"/>
      <c r="H412" s="199"/>
      <c r="I412" s="200">
        <f>I413</f>
        <v>1268</v>
      </c>
      <c r="J412" s="200">
        <f>J413</f>
        <v>0</v>
      </c>
      <c r="K412" s="200">
        <f>K413</f>
        <v>0</v>
      </c>
      <c r="L412" s="358"/>
      <c r="M412" s="358"/>
      <c r="N412" s="358"/>
    </row>
    <row r="413" spans="2:14" ht="12.75" customHeight="1">
      <c r="B413" s="201" t="s">
        <v>439</v>
      </c>
      <c r="C413" s="390"/>
      <c r="D413" s="199" t="s">
        <v>361</v>
      </c>
      <c r="E413" s="199" t="s">
        <v>365</v>
      </c>
      <c r="F413" s="204" t="s">
        <v>710</v>
      </c>
      <c r="G413" s="199" t="s">
        <v>438</v>
      </c>
      <c r="H413" s="199"/>
      <c r="I413" s="200">
        <f>I414</f>
        <v>1268</v>
      </c>
      <c r="J413" s="200">
        <f>J414</f>
        <v>0</v>
      </c>
      <c r="K413" s="200">
        <f>K414</f>
        <v>0</v>
      </c>
      <c r="L413" s="358"/>
      <c r="M413" s="358"/>
      <c r="N413" s="358"/>
    </row>
    <row r="414" spans="2:14" ht="12.75" customHeight="1">
      <c r="B414" s="201" t="s">
        <v>441</v>
      </c>
      <c r="C414" s="390"/>
      <c r="D414" s="199" t="s">
        <v>361</v>
      </c>
      <c r="E414" s="199" t="s">
        <v>365</v>
      </c>
      <c r="F414" s="204" t="s">
        <v>710</v>
      </c>
      <c r="G414" s="199" t="s">
        <v>440</v>
      </c>
      <c r="H414" s="199"/>
      <c r="I414" s="200">
        <f>I415</f>
        <v>1268</v>
      </c>
      <c r="J414" s="200">
        <f>J415</f>
        <v>0</v>
      </c>
      <c r="K414" s="200">
        <f>K415</f>
        <v>0</v>
      </c>
      <c r="L414" s="358"/>
      <c r="M414" s="358"/>
      <c r="N414" s="358"/>
    </row>
    <row r="415" spans="2:14" ht="12.75" customHeight="1">
      <c r="B415" s="201" t="s">
        <v>393</v>
      </c>
      <c r="C415" s="390"/>
      <c r="D415" s="199" t="s">
        <v>361</v>
      </c>
      <c r="E415" s="199" t="s">
        <v>365</v>
      </c>
      <c r="F415" s="204" t="s">
        <v>710</v>
      </c>
      <c r="G415" s="199" t="s">
        <v>440</v>
      </c>
      <c r="H415" s="199" t="s">
        <v>425</v>
      </c>
      <c r="I415" s="200">
        <v>1268</v>
      </c>
      <c r="J415" s="200"/>
      <c r="K415" s="200"/>
      <c r="L415" s="358"/>
      <c r="M415" s="358"/>
      <c r="N415" s="358"/>
    </row>
    <row r="416" spans="2:14" ht="14.25" customHeight="1">
      <c r="B416" s="391" t="s">
        <v>366</v>
      </c>
      <c r="C416" s="390"/>
      <c r="D416" s="198" t="s">
        <v>361</v>
      </c>
      <c r="E416" s="198" t="s">
        <v>367</v>
      </c>
      <c r="F416" s="293"/>
      <c r="G416" s="241"/>
      <c r="H416" s="199"/>
      <c r="I416" s="200">
        <f>I417+I436</f>
        <v>1185.1</v>
      </c>
      <c r="J416" s="200">
        <f>J417+J436</f>
        <v>1292.3</v>
      </c>
      <c r="K416" s="200">
        <f>K417+K436</f>
        <v>1382</v>
      </c>
      <c r="L416" s="358"/>
      <c r="M416" s="358"/>
      <c r="N416" s="358"/>
    </row>
    <row r="417" spans="2:14" ht="17.25" customHeight="1">
      <c r="B417" s="436" t="s">
        <v>395</v>
      </c>
      <c r="C417" s="390"/>
      <c r="D417" s="202">
        <v>1000</v>
      </c>
      <c r="E417" s="202">
        <v>1004</v>
      </c>
      <c r="F417" s="202" t="s">
        <v>396</v>
      </c>
      <c r="G417" s="220"/>
      <c r="H417" s="220"/>
      <c r="I417" s="200">
        <f>I418+I422+I426+I432+I443</f>
        <v>605.5</v>
      </c>
      <c r="J417" s="200">
        <f>J418+J422+J426+J432+J443</f>
        <v>712.6999999999999</v>
      </c>
      <c r="K417" s="200">
        <f>K418+K422+K426+K432+K443</f>
        <v>802.4</v>
      </c>
      <c r="L417" s="358"/>
      <c r="M417" s="358"/>
      <c r="N417" s="358"/>
    </row>
    <row r="418" spans="2:14" ht="27.75" customHeight="1" hidden="1">
      <c r="B418" s="203" t="s">
        <v>716</v>
      </c>
      <c r="C418" s="390"/>
      <c r="D418" s="202">
        <v>1000</v>
      </c>
      <c r="E418" s="202">
        <v>1004</v>
      </c>
      <c r="F418" s="437" t="s">
        <v>717</v>
      </c>
      <c r="G418" s="220"/>
      <c r="H418" s="220"/>
      <c r="I418" s="200">
        <f>I419</f>
        <v>0</v>
      </c>
      <c r="J418" s="200">
        <f>J419</f>
        <v>0</v>
      </c>
      <c r="K418" s="200">
        <f>K419</f>
        <v>0</v>
      </c>
      <c r="L418" s="358"/>
      <c r="M418" s="358"/>
      <c r="N418" s="358"/>
    </row>
    <row r="419" spans="2:14" ht="12.75" customHeight="1" hidden="1">
      <c r="B419" s="201" t="s">
        <v>439</v>
      </c>
      <c r="C419" s="390"/>
      <c r="D419" s="202">
        <v>1000</v>
      </c>
      <c r="E419" s="202">
        <v>1004</v>
      </c>
      <c r="F419" s="437" t="s">
        <v>717</v>
      </c>
      <c r="G419" s="199" t="s">
        <v>438</v>
      </c>
      <c r="H419" s="220"/>
      <c r="I419" s="200">
        <f>I420</f>
        <v>0</v>
      </c>
      <c r="J419" s="200">
        <f>J420</f>
        <v>0</v>
      </c>
      <c r="K419" s="200">
        <f>K420</f>
        <v>0</v>
      </c>
      <c r="L419" s="358"/>
      <c r="M419" s="358"/>
      <c r="N419" s="358"/>
    </row>
    <row r="420" spans="1:66" s="439" customFormat="1" ht="12.75" customHeight="1" hidden="1">
      <c r="A420" s="349"/>
      <c r="B420" s="201" t="s">
        <v>699</v>
      </c>
      <c r="C420" s="390"/>
      <c r="D420" s="202">
        <v>1000</v>
      </c>
      <c r="E420" s="202">
        <v>1004</v>
      </c>
      <c r="F420" s="437" t="s">
        <v>717</v>
      </c>
      <c r="G420" s="199" t="s">
        <v>700</v>
      </c>
      <c r="H420" s="199"/>
      <c r="I420" s="200">
        <f>I421</f>
        <v>0</v>
      </c>
      <c r="J420" s="200">
        <f>J421</f>
        <v>0</v>
      </c>
      <c r="K420" s="200">
        <f>K421</f>
        <v>0</v>
      </c>
      <c r="L420" s="358"/>
      <c r="M420" s="358"/>
      <c r="N420" s="358"/>
      <c r="O420" s="358"/>
      <c r="P420" s="438"/>
      <c r="Q420" s="438"/>
      <c r="R420" s="438"/>
      <c r="S420" s="438"/>
      <c r="T420" s="438"/>
      <c r="U420" s="438"/>
      <c r="V420" s="438"/>
      <c r="W420" s="438"/>
      <c r="X420" s="438"/>
      <c r="Y420" s="438"/>
      <c r="Z420" s="438"/>
      <c r="AA420" s="438"/>
      <c r="AB420" s="438"/>
      <c r="AC420" s="438"/>
      <c r="AD420" s="438"/>
      <c r="AE420" s="438"/>
      <c r="AF420" s="349"/>
      <c r="AG420" s="349"/>
      <c r="AH420" s="349"/>
      <c r="AI420" s="349"/>
      <c r="AJ420" s="349"/>
      <c r="AK420" s="349"/>
      <c r="AL420" s="349"/>
      <c r="AM420" s="349"/>
      <c r="AN420" s="349"/>
      <c r="AO420" s="349"/>
      <c r="AP420" s="349"/>
      <c r="AQ420" s="349"/>
      <c r="AR420" s="349"/>
      <c r="AS420" s="349"/>
      <c r="AT420" s="349"/>
      <c r="AU420" s="349"/>
      <c r="AV420" s="349"/>
      <c r="AW420" s="349"/>
      <c r="AX420" s="349"/>
      <c r="AY420" s="349"/>
      <c r="AZ420" s="349"/>
      <c r="BA420" s="349"/>
      <c r="BB420" s="349"/>
      <c r="BC420" s="349"/>
      <c r="BD420" s="349"/>
      <c r="BE420" s="349"/>
      <c r="BF420" s="349"/>
      <c r="BG420" s="349"/>
      <c r="BH420" s="349"/>
      <c r="BI420" s="349"/>
      <c r="BJ420" s="349"/>
      <c r="BK420" s="349"/>
      <c r="BL420" s="349"/>
      <c r="BM420" s="349"/>
      <c r="BN420" s="349"/>
    </row>
    <row r="421" spans="1:66" s="439" customFormat="1" ht="14.25" customHeight="1" hidden="1">
      <c r="A421" s="349"/>
      <c r="B421" s="201" t="s">
        <v>393</v>
      </c>
      <c r="C421" s="390"/>
      <c r="D421" s="202">
        <v>1000</v>
      </c>
      <c r="E421" s="202">
        <v>1004</v>
      </c>
      <c r="F421" s="437" t="s">
        <v>717</v>
      </c>
      <c r="G421" s="199" t="s">
        <v>700</v>
      </c>
      <c r="H421" s="199" t="s">
        <v>425</v>
      </c>
      <c r="I421" s="200"/>
      <c r="J421" s="200"/>
      <c r="K421" s="200"/>
      <c r="L421" s="358"/>
      <c r="M421" s="358"/>
      <c r="N421" s="358"/>
      <c r="O421" s="358"/>
      <c r="P421" s="438"/>
      <c r="Q421" s="438"/>
      <c r="R421" s="438"/>
      <c r="S421" s="438"/>
      <c r="T421" s="438"/>
      <c r="U421" s="438"/>
      <c r="V421" s="438"/>
      <c r="W421" s="438"/>
      <c r="X421" s="438"/>
      <c r="Y421" s="438"/>
      <c r="Z421" s="438"/>
      <c r="AA421" s="438"/>
      <c r="AB421" s="438"/>
      <c r="AC421" s="438"/>
      <c r="AD421" s="438"/>
      <c r="AE421" s="438"/>
      <c r="AF421" s="349"/>
      <c r="AG421" s="349"/>
      <c r="AH421" s="349"/>
      <c r="AI421" s="349"/>
      <c r="AJ421" s="349"/>
      <c r="AK421" s="349"/>
      <c r="AL421" s="349"/>
      <c r="AM421" s="349"/>
      <c r="AN421" s="349"/>
      <c r="AO421" s="349"/>
      <c r="AP421" s="349"/>
      <c r="AQ421" s="349"/>
      <c r="AR421" s="349"/>
      <c r="AS421" s="349"/>
      <c r="AT421" s="349"/>
      <c r="AU421" s="349"/>
      <c r="AV421" s="349"/>
      <c r="AW421" s="349"/>
      <c r="AX421" s="349"/>
      <c r="AY421" s="349"/>
      <c r="AZ421" s="349"/>
      <c r="BA421" s="349"/>
      <c r="BB421" s="349"/>
      <c r="BC421" s="349"/>
      <c r="BD421" s="349"/>
      <c r="BE421" s="349"/>
      <c r="BF421" s="349"/>
      <c r="BG421" s="349"/>
      <c r="BH421" s="349"/>
      <c r="BI421" s="349"/>
      <c r="BJ421" s="349"/>
      <c r="BK421" s="349"/>
      <c r="BL421" s="349"/>
      <c r="BM421" s="349"/>
      <c r="BN421" s="349"/>
    </row>
    <row r="422" spans="2:14" ht="99.75" hidden="1">
      <c r="B422" s="409" t="s">
        <v>720</v>
      </c>
      <c r="C422" s="390"/>
      <c r="D422" s="202">
        <v>1000</v>
      </c>
      <c r="E422" s="202">
        <v>1004</v>
      </c>
      <c r="F422" s="204" t="s">
        <v>396</v>
      </c>
      <c r="G422" s="199"/>
      <c r="H422" s="199"/>
      <c r="I422" s="200">
        <f>I423</f>
        <v>0</v>
      </c>
      <c r="J422" s="200">
        <f>J423</f>
        <v>0</v>
      </c>
      <c r="K422" s="200">
        <f>K423</f>
        <v>0</v>
      </c>
      <c r="L422" s="358"/>
      <c r="M422" s="358"/>
      <c r="N422" s="358"/>
    </row>
    <row r="423" spans="2:14" ht="15.75" customHeight="1" hidden="1">
      <c r="B423" s="201" t="s">
        <v>439</v>
      </c>
      <c r="C423" s="390"/>
      <c r="D423" s="202">
        <v>1000</v>
      </c>
      <c r="E423" s="202">
        <v>1004</v>
      </c>
      <c r="F423" s="204" t="s">
        <v>721</v>
      </c>
      <c r="G423" s="199" t="s">
        <v>438</v>
      </c>
      <c r="H423" s="199"/>
      <c r="I423" s="200">
        <f>I424</f>
        <v>0</v>
      </c>
      <c r="J423" s="200">
        <f>J424</f>
        <v>0</v>
      </c>
      <c r="K423" s="200">
        <f>K424</f>
        <v>0</v>
      </c>
      <c r="L423" s="358"/>
      <c r="M423" s="358"/>
      <c r="N423" s="358"/>
    </row>
    <row r="424" spans="2:14" ht="16.5" customHeight="1" hidden="1">
      <c r="B424" s="201" t="s">
        <v>699</v>
      </c>
      <c r="C424" s="390"/>
      <c r="D424" s="202">
        <v>1000</v>
      </c>
      <c r="E424" s="202">
        <v>1004</v>
      </c>
      <c r="F424" s="204" t="s">
        <v>721</v>
      </c>
      <c r="G424" s="199" t="s">
        <v>700</v>
      </c>
      <c r="H424" s="199"/>
      <c r="I424" s="200">
        <f>I425</f>
        <v>0</v>
      </c>
      <c r="J424" s="200">
        <f>J425</f>
        <v>0</v>
      </c>
      <c r="K424" s="200">
        <f>K425</f>
        <v>0</v>
      </c>
      <c r="L424" s="358"/>
      <c r="M424" s="358"/>
      <c r="N424" s="358"/>
    </row>
    <row r="425" spans="2:14" ht="12.75" customHeight="1" hidden="1">
      <c r="B425" s="201" t="s">
        <v>392</v>
      </c>
      <c r="C425" s="390"/>
      <c r="D425" s="202">
        <v>1000</v>
      </c>
      <c r="E425" s="202">
        <v>1004</v>
      </c>
      <c r="F425" s="204" t="s">
        <v>721</v>
      </c>
      <c r="G425" s="199" t="s">
        <v>700</v>
      </c>
      <c r="H425" s="199" t="s">
        <v>453</v>
      </c>
      <c r="I425" s="200"/>
      <c r="J425" s="200"/>
      <c r="K425" s="200"/>
      <c r="L425" s="358"/>
      <c r="M425" s="358"/>
      <c r="N425" s="358"/>
    </row>
    <row r="426" spans="2:14" ht="27.75" customHeight="1">
      <c r="B426" s="222" t="s">
        <v>722</v>
      </c>
      <c r="C426" s="390"/>
      <c r="D426" s="202">
        <v>1000</v>
      </c>
      <c r="E426" s="202">
        <v>1004</v>
      </c>
      <c r="F426" s="204" t="s">
        <v>396</v>
      </c>
      <c r="G426" s="220"/>
      <c r="H426" s="220"/>
      <c r="I426" s="200">
        <f>I427</f>
        <v>555.5</v>
      </c>
      <c r="J426" s="200">
        <f>J427</f>
        <v>712.6999999999999</v>
      </c>
      <c r="K426" s="200">
        <f>K427</f>
        <v>802.4</v>
      </c>
      <c r="L426" s="358"/>
      <c r="M426" s="358"/>
      <c r="N426" s="358"/>
    </row>
    <row r="427" spans="2:14" ht="14.25" customHeight="1">
      <c r="B427" s="201" t="s">
        <v>439</v>
      </c>
      <c r="C427" s="390"/>
      <c r="D427" s="202">
        <v>1000</v>
      </c>
      <c r="E427" s="202">
        <v>1004</v>
      </c>
      <c r="F427" s="204" t="s">
        <v>723</v>
      </c>
      <c r="G427" s="199" t="s">
        <v>438</v>
      </c>
      <c r="H427" s="199"/>
      <c r="I427" s="200">
        <f>I428+I430</f>
        <v>555.5</v>
      </c>
      <c r="J427" s="200">
        <f>J428+J430</f>
        <v>712.6999999999999</v>
      </c>
      <c r="K427" s="200">
        <f>K428+K430</f>
        <v>802.4</v>
      </c>
      <c r="L427" s="358"/>
      <c r="M427" s="358"/>
      <c r="N427" s="358"/>
    </row>
    <row r="428" spans="2:14" ht="13.5" customHeight="1">
      <c r="B428" s="201" t="s">
        <v>699</v>
      </c>
      <c r="C428" s="390"/>
      <c r="D428" s="202">
        <v>1000</v>
      </c>
      <c r="E428" s="202">
        <v>1004</v>
      </c>
      <c r="F428" s="204" t="s">
        <v>723</v>
      </c>
      <c r="G428" s="199" t="s">
        <v>700</v>
      </c>
      <c r="H428" s="199"/>
      <c r="I428" s="200">
        <f>I429</f>
        <v>484.7</v>
      </c>
      <c r="J428" s="200">
        <f>J429</f>
        <v>631.9</v>
      </c>
      <c r="K428" s="200">
        <f>K429</f>
        <v>711.6</v>
      </c>
      <c r="L428" s="358"/>
      <c r="M428" s="358"/>
      <c r="N428" s="358"/>
    </row>
    <row r="429" spans="2:14" ht="12.75" customHeight="1">
      <c r="B429" s="201" t="s">
        <v>392</v>
      </c>
      <c r="C429" s="390"/>
      <c r="D429" s="202">
        <v>1000</v>
      </c>
      <c r="E429" s="202">
        <v>1004</v>
      </c>
      <c r="F429" s="204" t="s">
        <v>723</v>
      </c>
      <c r="G429" s="199" t="s">
        <v>700</v>
      </c>
      <c r="H429" s="199">
        <v>3</v>
      </c>
      <c r="I429" s="200">
        <v>484.7</v>
      </c>
      <c r="J429" s="200">
        <v>631.9</v>
      </c>
      <c r="K429" s="200">
        <v>711.6</v>
      </c>
      <c r="L429" s="358"/>
      <c r="M429" s="358"/>
      <c r="N429" s="358"/>
    </row>
    <row r="430" spans="2:14" ht="16.5" customHeight="1">
      <c r="B430" s="201" t="s">
        <v>441</v>
      </c>
      <c r="C430" s="390"/>
      <c r="D430" s="202">
        <v>1000</v>
      </c>
      <c r="E430" s="202">
        <v>1004</v>
      </c>
      <c r="F430" s="204" t="s">
        <v>723</v>
      </c>
      <c r="G430" s="199" t="s">
        <v>440</v>
      </c>
      <c r="H430" s="199"/>
      <c r="I430" s="200">
        <f>I431</f>
        <v>70.8</v>
      </c>
      <c r="J430" s="200">
        <f>J431</f>
        <v>80.8</v>
      </c>
      <c r="K430" s="200">
        <f>K431</f>
        <v>90.8</v>
      </c>
      <c r="L430" s="358"/>
      <c r="M430" s="358"/>
      <c r="N430" s="358"/>
    </row>
    <row r="431" spans="2:14" ht="16.5" customHeight="1">
      <c r="B431" s="201" t="s">
        <v>392</v>
      </c>
      <c r="C431" s="390"/>
      <c r="D431" s="202">
        <v>1000</v>
      </c>
      <c r="E431" s="202">
        <v>1004</v>
      </c>
      <c r="F431" s="204" t="s">
        <v>723</v>
      </c>
      <c r="G431" s="199" t="s">
        <v>440</v>
      </c>
      <c r="H431" s="199" t="s">
        <v>453</v>
      </c>
      <c r="I431" s="200">
        <v>70.8</v>
      </c>
      <c r="J431" s="200">
        <v>80.8</v>
      </c>
      <c r="K431" s="200">
        <v>90.8</v>
      </c>
      <c r="L431" s="358"/>
      <c r="M431" s="358"/>
      <c r="N431" s="358"/>
    </row>
    <row r="432" spans="2:14" ht="53.25" customHeight="1" hidden="1">
      <c r="B432" s="205" t="s">
        <v>724</v>
      </c>
      <c r="C432" s="407"/>
      <c r="D432" s="202">
        <v>1000</v>
      </c>
      <c r="E432" s="202">
        <v>1004</v>
      </c>
      <c r="F432" s="271" t="s">
        <v>725</v>
      </c>
      <c r="G432" s="199"/>
      <c r="H432" s="199"/>
      <c r="I432" s="200">
        <f>I433</f>
        <v>0</v>
      </c>
      <c r="J432" s="200">
        <f>J433</f>
        <v>0</v>
      </c>
      <c r="K432" s="200">
        <f>K433</f>
        <v>0</v>
      </c>
      <c r="L432" s="358"/>
      <c r="M432" s="358"/>
      <c r="N432" s="358"/>
    </row>
    <row r="433" spans="2:14" ht="14.25" customHeight="1" hidden="1">
      <c r="B433" s="206" t="s">
        <v>407</v>
      </c>
      <c r="C433" s="407"/>
      <c r="D433" s="202">
        <v>1000</v>
      </c>
      <c r="E433" s="202">
        <v>1004</v>
      </c>
      <c r="F433" s="271" t="s">
        <v>725</v>
      </c>
      <c r="G433" s="199" t="s">
        <v>438</v>
      </c>
      <c r="H433" s="199"/>
      <c r="I433" s="200">
        <f>I434</f>
        <v>0</v>
      </c>
      <c r="J433" s="200">
        <f>J434</f>
        <v>0</v>
      </c>
      <c r="K433" s="200">
        <f>K434</f>
        <v>0</v>
      </c>
      <c r="L433" s="358"/>
      <c r="M433" s="358"/>
      <c r="N433" s="358"/>
    </row>
    <row r="434" spans="2:14" ht="14.25" customHeight="1" hidden="1">
      <c r="B434" s="206" t="s">
        <v>409</v>
      </c>
      <c r="C434" s="390"/>
      <c r="D434" s="202">
        <v>1000</v>
      </c>
      <c r="E434" s="202">
        <v>1004</v>
      </c>
      <c r="F434" s="271" t="s">
        <v>725</v>
      </c>
      <c r="G434" s="199" t="s">
        <v>440</v>
      </c>
      <c r="H434" s="199"/>
      <c r="I434" s="200">
        <f>I435</f>
        <v>0</v>
      </c>
      <c r="J434" s="200">
        <f>J435</f>
        <v>0</v>
      </c>
      <c r="K434" s="200">
        <f>K435</f>
        <v>0</v>
      </c>
      <c r="L434" s="358"/>
      <c r="M434" s="358"/>
      <c r="N434" s="358"/>
    </row>
    <row r="435" spans="2:14" ht="12.75" customHeight="1" hidden="1">
      <c r="B435" s="201" t="s">
        <v>392</v>
      </c>
      <c r="C435" s="390"/>
      <c r="D435" s="202">
        <v>1000</v>
      </c>
      <c r="E435" s="202">
        <v>1004</v>
      </c>
      <c r="F435" s="271" t="s">
        <v>725</v>
      </c>
      <c r="G435" s="199" t="s">
        <v>440</v>
      </c>
      <c r="H435" s="199" t="s">
        <v>453</v>
      </c>
      <c r="I435" s="200"/>
      <c r="J435" s="200"/>
      <c r="K435" s="200"/>
      <c r="L435" s="358"/>
      <c r="M435" s="358"/>
      <c r="N435" s="358"/>
    </row>
    <row r="436" spans="2:14" ht="12.75" customHeight="1">
      <c r="B436" s="373" t="s">
        <v>777</v>
      </c>
      <c r="C436" s="390"/>
      <c r="D436" s="202">
        <v>1000</v>
      </c>
      <c r="E436" s="202">
        <v>1004</v>
      </c>
      <c r="F436" s="271" t="s">
        <v>712</v>
      </c>
      <c r="G436" s="199"/>
      <c r="H436" s="199"/>
      <c r="I436" s="200">
        <f>I437</f>
        <v>579.6</v>
      </c>
      <c r="J436" s="200">
        <f>J437</f>
        <v>579.6</v>
      </c>
      <c r="K436" s="200">
        <f>K437</f>
        <v>579.6</v>
      </c>
      <c r="L436" s="358"/>
      <c r="M436" s="358"/>
      <c r="N436" s="358"/>
    </row>
    <row r="437" spans="2:14" ht="27.75" customHeight="1">
      <c r="B437" s="440" t="s">
        <v>713</v>
      </c>
      <c r="C437" s="390"/>
      <c r="D437" s="202">
        <v>1000</v>
      </c>
      <c r="E437" s="202">
        <v>1004</v>
      </c>
      <c r="F437" s="441" t="s">
        <v>715</v>
      </c>
      <c r="G437" s="199"/>
      <c r="H437" s="199"/>
      <c r="I437" s="200">
        <f>I438</f>
        <v>579.6</v>
      </c>
      <c r="J437" s="200">
        <f>J438</f>
        <v>579.6</v>
      </c>
      <c r="K437" s="200">
        <f>K438</f>
        <v>579.6</v>
      </c>
      <c r="L437" s="358"/>
      <c r="M437" s="358"/>
      <c r="N437" s="358"/>
    </row>
    <row r="438" spans="2:14" ht="12.75" customHeight="1">
      <c r="B438" s="410" t="s">
        <v>439</v>
      </c>
      <c r="C438" s="390"/>
      <c r="D438" s="202">
        <v>1000</v>
      </c>
      <c r="E438" s="202">
        <v>1004</v>
      </c>
      <c r="F438" s="441" t="s">
        <v>715</v>
      </c>
      <c r="G438" s="199" t="s">
        <v>438</v>
      </c>
      <c r="H438" s="199"/>
      <c r="I438" s="200">
        <f>I439</f>
        <v>579.6</v>
      </c>
      <c r="J438" s="200">
        <f>J439</f>
        <v>579.6</v>
      </c>
      <c r="K438" s="200">
        <f>K439</f>
        <v>579.6</v>
      </c>
      <c r="L438" s="358"/>
      <c r="M438" s="358"/>
      <c r="N438" s="358"/>
    </row>
    <row r="439" spans="2:14" ht="12.75" customHeight="1">
      <c r="B439" s="410" t="s">
        <v>441</v>
      </c>
      <c r="C439" s="390"/>
      <c r="D439" s="202">
        <v>1000</v>
      </c>
      <c r="E439" s="202">
        <v>1004</v>
      </c>
      <c r="F439" s="441" t="s">
        <v>715</v>
      </c>
      <c r="G439" s="199" t="s">
        <v>440</v>
      </c>
      <c r="H439" s="199"/>
      <c r="I439" s="200">
        <f>I440+I441+I442</f>
        <v>579.6</v>
      </c>
      <c r="J439" s="200">
        <f>J440+J441+J442</f>
        <v>579.6</v>
      </c>
      <c r="K439" s="200">
        <f>K440+K441+K442</f>
        <v>579.6</v>
      </c>
      <c r="L439" s="358"/>
      <c r="M439" s="358"/>
      <c r="N439" s="358"/>
    </row>
    <row r="440" spans="2:14" ht="12.75" customHeight="1">
      <c r="B440" s="201" t="s">
        <v>391</v>
      </c>
      <c r="C440" s="390"/>
      <c r="D440" s="202">
        <v>1000</v>
      </c>
      <c r="E440" s="202">
        <v>1004</v>
      </c>
      <c r="F440" s="441" t="s">
        <v>715</v>
      </c>
      <c r="G440" s="199" t="s">
        <v>440</v>
      </c>
      <c r="H440" s="199" t="s">
        <v>415</v>
      </c>
      <c r="I440" s="200">
        <v>85.7</v>
      </c>
      <c r="J440" s="200">
        <v>130.5</v>
      </c>
      <c r="K440" s="200">
        <v>125.8</v>
      </c>
      <c r="L440" s="358"/>
      <c r="M440" s="358"/>
      <c r="N440" s="358"/>
    </row>
    <row r="441" spans="2:14" ht="12.75" customHeight="1">
      <c r="B441" s="201" t="s">
        <v>392</v>
      </c>
      <c r="C441" s="390"/>
      <c r="D441" s="202">
        <v>1000</v>
      </c>
      <c r="E441" s="202">
        <v>1004</v>
      </c>
      <c r="F441" s="441" t="s">
        <v>715</v>
      </c>
      <c r="G441" s="199" t="s">
        <v>440</v>
      </c>
      <c r="H441" s="199" t="s">
        <v>453</v>
      </c>
      <c r="I441" s="200">
        <v>493.9</v>
      </c>
      <c r="J441" s="200">
        <v>449.1</v>
      </c>
      <c r="K441" s="200">
        <v>453.8</v>
      </c>
      <c r="L441" s="358"/>
      <c r="M441" s="358"/>
      <c r="N441" s="358"/>
    </row>
    <row r="442" spans="2:14" ht="12.75" customHeight="1" hidden="1">
      <c r="B442" s="201" t="s">
        <v>393</v>
      </c>
      <c r="C442" s="390"/>
      <c r="D442" s="202">
        <v>1000</v>
      </c>
      <c r="E442" s="202">
        <v>1004</v>
      </c>
      <c r="F442" s="441" t="s">
        <v>715</v>
      </c>
      <c r="G442" s="199" t="s">
        <v>440</v>
      </c>
      <c r="H442" s="199" t="s">
        <v>425</v>
      </c>
      <c r="I442" s="200"/>
      <c r="J442" s="200"/>
      <c r="K442" s="200"/>
      <c r="L442" s="358"/>
      <c r="M442" s="358"/>
      <c r="N442" s="358"/>
    </row>
    <row r="443" spans="2:14" ht="40.5" customHeight="1">
      <c r="B443" s="222" t="s">
        <v>726</v>
      </c>
      <c r="C443" s="390"/>
      <c r="D443" s="202">
        <v>1000</v>
      </c>
      <c r="E443" s="202">
        <v>1004</v>
      </c>
      <c r="F443" s="202" t="s">
        <v>727</v>
      </c>
      <c r="G443" s="199"/>
      <c r="H443" s="199"/>
      <c r="I443" s="200">
        <f>I444</f>
        <v>50</v>
      </c>
      <c r="J443" s="200">
        <f>J444</f>
        <v>0</v>
      </c>
      <c r="K443" s="200">
        <f>K444</f>
        <v>0</v>
      </c>
      <c r="L443" s="358"/>
      <c r="M443" s="358"/>
      <c r="N443" s="358"/>
    </row>
    <row r="444" spans="2:14" ht="14.25" customHeight="1">
      <c r="B444" s="201" t="s">
        <v>439</v>
      </c>
      <c r="C444" s="390"/>
      <c r="D444" s="202">
        <v>1000</v>
      </c>
      <c r="E444" s="202">
        <v>1004</v>
      </c>
      <c r="F444" s="202" t="s">
        <v>727</v>
      </c>
      <c r="G444" s="199" t="s">
        <v>438</v>
      </c>
      <c r="H444" s="199"/>
      <c r="I444" s="200">
        <f>I445</f>
        <v>50</v>
      </c>
      <c r="J444" s="200">
        <f>J445</f>
        <v>0</v>
      </c>
      <c r="K444" s="200">
        <f>K445</f>
        <v>0</v>
      </c>
      <c r="L444" s="358"/>
      <c r="M444" s="358"/>
      <c r="N444" s="358"/>
    </row>
    <row r="445" spans="2:14" ht="14.25" customHeight="1">
      <c r="B445" s="201" t="s">
        <v>699</v>
      </c>
      <c r="C445" s="390"/>
      <c r="D445" s="202">
        <v>1000</v>
      </c>
      <c r="E445" s="202">
        <v>1004</v>
      </c>
      <c r="F445" s="202" t="s">
        <v>727</v>
      </c>
      <c r="G445" s="199" t="s">
        <v>700</v>
      </c>
      <c r="H445" s="199"/>
      <c r="I445" s="200">
        <f>I446</f>
        <v>50</v>
      </c>
      <c r="J445" s="200">
        <f>J446</f>
        <v>0</v>
      </c>
      <c r="K445" s="200">
        <f>K446</f>
        <v>0</v>
      </c>
      <c r="L445" s="358"/>
      <c r="M445" s="358"/>
      <c r="N445" s="358"/>
    </row>
    <row r="446" spans="2:14" ht="15" customHeight="1">
      <c r="B446" s="201" t="s">
        <v>392</v>
      </c>
      <c r="C446" s="390"/>
      <c r="D446" s="202">
        <v>1000</v>
      </c>
      <c r="E446" s="202">
        <v>1004</v>
      </c>
      <c r="F446" s="202" t="s">
        <v>727</v>
      </c>
      <c r="G446" s="199" t="s">
        <v>700</v>
      </c>
      <c r="H446" s="199">
        <v>3</v>
      </c>
      <c r="I446" s="200">
        <v>50</v>
      </c>
      <c r="J446" s="200"/>
      <c r="K446" s="200"/>
      <c r="L446" s="358"/>
      <c r="M446" s="358"/>
      <c r="N446" s="358"/>
    </row>
    <row r="447" spans="2:14" ht="15" customHeight="1">
      <c r="B447" s="391" t="s">
        <v>368</v>
      </c>
      <c r="C447" s="390"/>
      <c r="D447" s="198" t="s">
        <v>361</v>
      </c>
      <c r="E447" s="198" t="s">
        <v>369</v>
      </c>
      <c r="F447" s="199"/>
      <c r="G447" s="199"/>
      <c r="H447" s="199"/>
      <c r="I447" s="200">
        <f>I448+I464+I468</f>
        <v>3199.1</v>
      </c>
      <c r="J447" s="200">
        <f>J448+J464+J468</f>
        <v>1375.6</v>
      </c>
      <c r="K447" s="200">
        <f>K448+K464+K468</f>
        <v>1375.6</v>
      </c>
      <c r="L447" s="358"/>
      <c r="M447" s="358"/>
      <c r="N447" s="358"/>
    </row>
    <row r="448" spans="2:14" ht="12.75" customHeight="1">
      <c r="B448" s="206" t="s">
        <v>395</v>
      </c>
      <c r="C448" s="381"/>
      <c r="D448" s="199" t="s">
        <v>361</v>
      </c>
      <c r="E448" s="199" t="s">
        <v>369</v>
      </c>
      <c r="F448" s="202" t="s">
        <v>396</v>
      </c>
      <c r="G448" s="199"/>
      <c r="H448" s="199"/>
      <c r="I448" s="200">
        <f>I453+I460+I449</f>
        <v>1440.6999999999998</v>
      </c>
      <c r="J448" s="200">
        <f>J453+J460+J449</f>
        <v>1375.6</v>
      </c>
      <c r="K448" s="200">
        <f>K453+K460+K449</f>
        <v>1375.6</v>
      </c>
      <c r="L448" s="358"/>
      <c r="M448" s="358"/>
      <c r="N448" s="358"/>
    </row>
    <row r="449" spans="2:14" ht="28.5">
      <c r="B449" s="442" t="s">
        <v>731</v>
      </c>
      <c r="C449" s="381"/>
      <c r="D449" s="323" t="s">
        <v>361</v>
      </c>
      <c r="E449" s="323" t="s">
        <v>369</v>
      </c>
      <c r="F449" s="202">
        <v>8600009505</v>
      </c>
      <c r="G449" s="199"/>
      <c r="H449" s="199"/>
      <c r="I449" s="200">
        <f>I450</f>
        <v>65.1</v>
      </c>
      <c r="J449" s="200">
        <f>J450</f>
        <v>0</v>
      </c>
      <c r="K449" s="200">
        <f>K450</f>
        <v>0</v>
      </c>
      <c r="L449" s="358"/>
      <c r="M449" s="358"/>
      <c r="N449" s="358"/>
    </row>
    <row r="450" spans="2:14" ht="34.5" customHeight="1">
      <c r="B450" s="443" t="s">
        <v>399</v>
      </c>
      <c r="C450" s="381"/>
      <c r="D450" s="323" t="s">
        <v>361</v>
      </c>
      <c r="E450" s="323" t="s">
        <v>369</v>
      </c>
      <c r="F450" s="202">
        <v>8600009505</v>
      </c>
      <c r="G450" s="199"/>
      <c r="H450" s="199"/>
      <c r="I450" s="200">
        <f>I451</f>
        <v>65.1</v>
      </c>
      <c r="J450" s="200">
        <f>J451</f>
        <v>0</v>
      </c>
      <c r="K450" s="200">
        <f>K451</f>
        <v>0</v>
      </c>
      <c r="L450" s="358"/>
      <c r="M450" s="358"/>
      <c r="N450" s="358"/>
    </row>
    <row r="451" spans="2:14" ht="21" customHeight="1">
      <c r="B451" s="444" t="s">
        <v>401</v>
      </c>
      <c r="C451" s="381"/>
      <c r="D451" s="323" t="s">
        <v>361</v>
      </c>
      <c r="E451" s="323" t="s">
        <v>369</v>
      </c>
      <c r="F451" s="202">
        <v>8600009505</v>
      </c>
      <c r="G451" s="323" t="s">
        <v>400</v>
      </c>
      <c r="H451" s="199"/>
      <c r="I451" s="200">
        <f>I452</f>
        <v>65.1</v>
      </c>
      <c r="J451" s="200">
        <f>J452</f>
        <v>0</v>
      </c>
      <c r="K451" s="200">
        <f>K452</f>
        <v>0</v>
      </c>
      <c r="L451" s="358"/>
      <c r="M451" s="358"/>
      <c r="N451" s="358"/>
    </row>
    <row r="452" spans="2:14" ht="16.5" customHeight="1">
      <c r="B452" s="444" t="s">
        <v>391</v>
      </c>
      <c r="C452" s="381"/>
      <c r="D452" s="323" t="s">
        <v>361</v>
      </c>
      <c r="E452" s="323" t="s">
        <v>369</v>
      </c>
      <c r="F452" s="202">
        <v>8600009505</v>
      </c>
      <c r="G452" s="323" t="s">
        <v>402</v>
      </c>
      <c r="H452" s="323" t="s">
        <v>415</v>
      </c>
      <c r="I452" s="200">
        <v>65.1</v>
      </c>
      <c r="J452" s="200">
        <v>0</v>
      </c>
      <c r="K452" s="200">
        <v>0</v>
      </c>
      <c r="L452" s="358"/>
      <c r="M452" s="358"/>
      <c r="N452" s="358"/>
    </row>
    <row r="453" spans="2:14" ht="28.5">
      <c r="B453" s="222" t="s">
        <v>731</v>
      </c>
      <c r="C453" s="381"/>
      <c r="D453" s="199" t="s">
        <v>361</v>
      </c>
      <c r="E453" s="199" t="s">
        <v>369</v>
      </c>
      <c r="F453" s="204" t="s">
        <v>732</v>
      </c>
      <c r="G453" s="199"/>
      <c r="H453" s="199"/>
      <c r="I453" s="200">
        <f>I454+I457</f>
        <v>1375.6</v>
      </c>
      <c r="J453" s="200">
        <f>J454+J457</f>
        <v>1375.6</v>
      </c>
      <c r="K453" s="200">
        <f>K454+K457</f>
        <v>1375.6</v>
      </c>
      <c r="L453" s="358"/>
      <c r="M453" s="358"/>
      <c r="N453" s="358"/>
    </row>
    <row r="454" spans="2:14" ht="32.25" customHeight="1">
      <c r="B454" s="205" t="s">
        <v>399</v>
      </c>
      <c r="C454" s="381"/>
      <c r="D454" s="199" t="s">
        <v>361</v>
      </c>
      <c r="E454" s="199" t="s">
        <v>369</v>
      </c>
      <c r="F454" s="204" t="s">
        <v>732</v>
      </c>
      <c r="G454" s="199" t="s">
        <v>400</v>
      </c>
      <c r="H454" s="199"/>
      <c r="I454" s="200">
        <f>I455</f>
        <v>1287</v>
      </c>
      <c r="J454" s="200">
        <f>J455</f>
        <v>1348.8</v>
      </c>
      <c r="K454" s="200">
        <f>K455</f>
        <v>1348.8</v>
      </c>
      <c r="L454" s="358"/>
      <c r="M454" s="358"/>
      <c r="N454" s="358"/>
    </row>
    <row r="455" spans="2:14" ht="14.25" customHeight="1">
      <c r="B455" s="201" t="s">
        <v>401</v>
      </c>
      <c r="C455" s="384"/>
      <c r="D455" s="199" t="s">
        <v>361</v>
      </c>
      <c r="E455" s="199" t="s">
        <v>369</v>
      </c>
      <c r="F455" s="204" t="s">
        <v>732</v>
      </c>
      <c r="G455" s="199" t="s">
        <v>402</v>
      </c>
      <c r="H455" s="199"/>
      <c r="I455" s="200">
        <f>I456</f>
        <v>1287</v>
      </c>
      <c r="J455" s="200">
        <f>J456</f>
        <v>1348.8</v>
      </c>
      <c r="K455" s="200">
        <f>K456</f>
        <v>1348.8</v>
      </c>
      <c r="L455" s="358"/>
      <c r="M455" s="358"/>
      <c r="N455" s="358"/>
    </row>
    <row r="456" spans="2:14" ht="12.75" customHeight="1">
      <c r="B456" s="201" t="s">
        <v>392</v>
      </c>
      <c r="C456" s="390"/>
      <c r="D456" s="199" t="s">
        <v>361</v>
      </c>
      <c r="E456" s="199" t="s">
        <v>369</v>
      </c>
      <c r="F456" s="204" t="s">
        <v>732</v>
      </c>
      <c r="G456" s="199" t="s">
        <v>402</v>
      </c>
      <c r="H456" s="199">
        <v>3</v>
      </c>
      <c r="I456" s="200">
        <v>1287</v>
      </c>
      <c r="J456" s="200">
        <v>1348.8</v>
      </c>
      <c r="K456" s="200">
        <v>1348.8</v>
      </c>
      <c r="L456" s="358"/>
      <c r="M456" s="358"/>
      <c r="N456" s="358"/>
    </row>
    <row r="457" spans="2:14" ht="12.75" customHeight="1">
      <c r="B457" s="206" t="s">
        <v>407</v>
      </c>
      <c r="C457" s="390"/>
      <c r="D457" s="199" t="s">
        <v>361</v>
      </c>
      <c r="E457" s="199" t="s">
        <v>369</v>
      </c>
      <c r="F457" s="204" t="s">
        <v>732</v>
      </c>
      <c r="G457" s="199" t="s">
        <v>408</v>
      </c>
      <c r="H457" s="199"/>
      <c r="I457" s="200">
        <f>I458</f>
        <v>88.6</v>
      </c>
      <c r="J457" s="200">
        <f>J458</f>
        <v>26.8</v>
      </c>
      <c r="K457" s="200">
        <f>K458</f>
        <v>26.8</v>
      </c>
      <c r="L457" s="358"/>
      <c r="M457" s="358"/>
      <c r="N457" s="358"/>
    </row>
    <row r="458" spans="2:14" ht="12.75" customHeight="1">
      <c r="B458" s="206" t="s">
        <v>409</v>
      </c>
      <c r="C458" s="390"/>
      <c r="D458" s="199" t="s">
        <v>361</v>
      </c>
      <c r="E458" s="199" t="s">
        <v>369</v>
      </c>
      <c r="F458" s="204" t="s">
        <v>732</v>
      </c>
      <c r="G458" s="199" t="s">
        <v>410</v>
      </c>
      <c r="H458" s="199"/>
      <c r="I458" s="200">
        <f>I459</f>
        <v>88.6</v>
      </c>
      <c r="J458" s="200">
        <f>J459</f>
        <v>26.8</v>
      </c>
      <c r="K458" s="200">
        <f>K459</f>
        <v>26.8</v>
      </c>
      <c r="L458" s="358"/>
      <c r="M458" s="358"/>
      <c r="N458" s="358"/>
    </row>
    <row r="459" spans="2:14" ht="12.75" customHeight="1">
      <c r="B459" s="201" t="s">
        <v>392</v>
      </c>
      <c r="C459" s="390"/>
      <c r="D459" s="199" t="s">
        <v>361</v>
      </c>
      <c r="E459" s="199" t="s">
        <v>369</v>
      </c>
      <c r="F459" s="204" t="s">
        <v>732</v>
      </c>
      <c r="G459" s="199" t="s">
        <v>410</v>
      </c>
      <c r="H459" s="199">
        <v>3</v>
      </c>
      <c r="I459" s="200">
        <v>88.6</v>
      </c>
      <c r="J459" s="200">
        <v>26.8</v>
      </c>
      <c r="K459" s="200">
        <v>26.8</v>
      </c>
      <c r="L459" s="358"/>
      <c r="M459" s="358"/>
      <c r="N459" s="358"/>
    </row>
    <row r="460" spans="2:14" ht="42.75" hidden="1">
      <c r="B460" s="386" t="s">
        <v>403</v>
      </c>
      <c r="C460" s="390"/>
      <c r="D460" s="199" t="s">
        <v>361</v>
      </c>
      <c r="E460" s="199" t="s">
        <v>369</v>
      </c>
      <c r="F460" s="202" t="s">
        <v>404</v>
      </c>
      <c r="G460" s="199"/>
      <c r="H460" s="199"/>
      <c r="I460" s="200">
        <f>I461</f>
        <v>0</v>
      </c>
      <c r="J460" s="200">
        <f>J461</f>
        <v>0</v>
      </c>
      <c r="K460" s="200">
        <f>K461</f>
        <v>0</v>
      </c>
      <c r="L460" s="358"/>
      <c r="M460" s="358"/>
      <c r="N460" s="358"/>
    </row>
    <row r="461" spans="2:14" ht="31.5" customHeight="1" hidden="1">
      <c r="B461" s="267" t="s">
        <v>399</v>
      </c>
      <c r="C461" s="390"/>
      <c r="D461" s="199" t="s">
        <v>361</v>
      </c>
      <c r="E461" s="199" t="s">
        <v>369</v>
      </c>
      <c r="F461" s="202" t="s">
        <v>404</v>
      </c>
      <c r="G461" s="199" t="s">
        <v>400</v>
      </c>
      <c r="H461" s="199"/>
      <c r="I461" s="200">
        <f>I462</f>
        <v>0</v>
      </c>
      <c r="J461" s="200">
        <f>J462</f>
        <v>0</v>
      </c>
      <c r="K461" s="200">
        <f>K462</f>
        <v>0</v>
      </c>
      <c r="L461" s="358"/>
      <c r="M461" s="358"/>
      <c r="N461" s="358"/>
    </row>
    <row r="462" spans="2:14" ht="12.75" customHeight="1" hidden="1">
      <c r="B462" s="201" t="s">
        <v>401</v>
      </c>
      <c r="C462" s="390"/>
      <c r="D462" s="199" t="s">
        <v>361</v>
      </c>
      <c r="E462" s="199" t="s">
        <v>369</v>
      </c>
      <c r="F462" s="202" t="s">
        <v>404</v>
      </c>
      <c r="G462" s="199" t="s">
        <v>402</v>
      </c>
      <c r="H462" s="199"/>
      <c r="I462" s="200">
        <f>I463</f>
        <v>0</v>
      </c>
      <c r="J462" s="200">
        <f>J463</f>
        <v>0</v>
      </c>
      <c r="K462" s="200">
        <f>K463</f>
        <v>0</v>
      </c>
      <c r="L462" s="358"/>
      <c r="M462" s="358"/>
      <c r="N462" s="358"/>
    </row>
    <row r="463" spans="2:14" ht="12.75" customHeight="1" hidden="1">
      <c r="B463" s="201" t="s">
        <v>392</v>
      </c>
      <c r="C463" s="390"/>
      <c r="D463" s="199" t="s">
        <v>361</v>
      </c>
      <c r="E463" s="199" t="s">
        <v>369</v>
      </c>
      <c r="F463" s="202" t="s">
        <v>404</v>
      </c>
      <c r="G463" s="199" t="s">
        <v>402</v>
      </c>
      <c r="H463" s="199">
        <v>3</v>
      </c>
      <c r="I463" s="200"/>
      <c r="J463" s="200"/>
      <c r="K463" s="200"/>
      <c r="L463" s="358"/>
      <c r="M463" s="358"/>
      <c r="N463" s="358"/>
    </row>
    <row r="464" spans="2:14" ht="85.5">
      <c r="B464" s="445" t="s">
        <v>475</v>
      </c>
      <c r="C464" s="390"/>
      <c r="D464" s="199" t="s">
        <v>361</v>
      </c>
      <c r="E464" s="199" t="s">
        <v>369</v>
      </c>
      <c r="F464" s="202" t="s">
        <v>396</v>
      </c>
      <c r="G464" s="199"/>
      <c r="H464" s="199"/>
      <c r="I464" s="200">
        <f>I465</f>
        <v>1716</v>
      </c>
      <c r="J464" s="200">
        <f>J465</f>
        <v>0</v>
      </c>
      <c r="K464" s="200">
        <f>K465</f>
        <v>0</v>
      </c>
      <c r="L464" s="358"/>
      <c r="M464" s="358"/>
      <c r="N464" s="358"/>
    </row>
    <row r="465" spans="2:14" ht="12.75" customHeight="1">
      <c r="B465" s="413" t="s">
        <v>407</v>
      </c>
      <c r="C465" s="390"/>
      <c r="D465" s="199" t="s">
        <v>361</v>
      </c>
      <c r="E465" s="199" t="s">
        <v>369</v>
      </c>
      <c r="F465" s="202" t="s">
        <v>476</v>
      </c>
      <c r="G465" s="199" t="s">
        <v>408</v>
      </c>
      <c r="H465" s="199"/>
      <c r="I465" s="200">
        <f>I466</f>
        <v>1716</v>
      </c>
      <c r="J465" s="200">
        <f>J466</f>
        <v>0</v>
      </c>
      <c r="K465" s="200">
        <f>K466</f>
        <v>0</v>
      </c>
      <c r="L465" s="358"/>
      <c r="M465" s="358"/>
      <c r="N465" s="358"/>
    </row>
    <row r="466" spans="2:14" ht="12.75" customHeight="1">
      <c r="B466" s="413" t="s">
        <v>409</v>
      </c>
      <c r="C466" s="390"/>
      <c r="D466" s="199" t="s">
        <v>361</v>
      </c>
      <c r="E466" s="199" t="s">
        <v>369</v>
      </c>
      <c r="F466" s="202" t="s">
        <v>476</v>
      </c>
      <c r="G466" s="199" t="s">
        <v>410</v>
      </c>
      <c r="H466" s="199"/>
      <c r="I466" s="200">
        <f>I467</f>
        <v>1716</v>
      </c>
      <c r="J466" s="200">
        <f>J467</f>
        <v>0</v>
      </c>
      <c r="K466" s="200">
        <f>K467</f>
        <v>0</v>
      </c>
      <c r="L466" s="358"/>
      <c r="M466" s="358"/>
      <c r="N466" s="358"/>
    </row>
    <row r="467" spans="2:14" ht="12.75" customHeight="1">
      <c r="B467" s="267" t="s">
        <v>393</v>
      </c>
      <c r="C467" s="390"/>
      <c r="D467" s="199" t="s">
        <v>361</v>
      </c>
      <c r="E467" s="199" t="s">
        <v>369</v>
      </c>
      <c r="F467" s="202" t="s">
        <v>476</v>
      </c>
      <c r="G467" s="199" t="s">
        <v>410</v>
      </c>
      <c r="H467" s="199" t="s">
        <v>425</v>
      </c>
      <c r="I467" s="200">
        <v>1716</v>
      </c>
      <c r="J467" s="200"/>
      <c r="K467" s="200"/>
      <c r="L467" s="358"/>
      <c r="M467" s="358"/>
      <c r="N467" s="358"/>
    </row>
    <row r="468" spans="2:14" ht="99.75">
      <c r="B468" s="412" t="s">
        <v>733</v>
      </c>
      <c r="C468" s="390"/>
      <c r="D468" s="199" t="s">
        <v>361</v>
      </c>
      <c r="E468" s="199" t="s">
        <v>369</v>
      </c>
      <c r="F468" s="202" t="s">
        <v>396</v>
      </c>
      <c r="G468" s="199"/>
      <c r="H468" s="199"/>
      <c r="I468" s="200">
        <f>I469+I472</f>
        <v>42.4</v>
      </c>
      <c r="J468" s="200">
        <f>J469+J472</f>
        <v>0</v>
      </c>
      <c r="K468" s="200">
        <f>K469+K472</f>
        <v>0</v>
      </c>
      <c r="L468" s="358"/>
      <c r="M468" s="358"/>
      <c r="N468" s="358"/>
    </row>
    <row r="469" spans="2:14" ht="12.75" customHeight="1">
      <c r="B469" s="413" t="s">
        <v>407</v>
      </c>
      <c r="C469" s="390"/>
      <c r="D469" s="199" t="s">
        <v>361</v>
      </c>
      <c r="E469" s="199" t="s">
        <v>369</v>
      </c>
      <c r="F469" s="202" t="s">
        <v>734</v>
      </c>
      <c r="G469" s="199" t="s">
        <v>408</v>
      </c>
      <c r="H469" s="199"/>
      <c r="I469" s="200">
        <f>I470</f>
        <v>42.4</v>
      </c>
      <c r="J469" s="200">
        <f>J470</f>
        <v>0</v>
      </c>
      <c r="K469" s="200">
        <f>K470</f>
        <v>0</v>
      </c>
      <c r="L469" s="358"/>
      <c r="M469" s="358"/>
      <c r="N469" s="358"/>
    </row>
    <row r="470" spans="2:14" ht="12.75" customHeight="1">
      <c r="B470" s="413" t="s">
        <v>409</v>
      </c>
      <c r="C470" s="390"/>
      <c r="D470" s="199" t="s">
        <v>361</v>
      </c>
      <c r="E470" s="199" t="s">
        <v>369</v>
      </c>
      <c r="F470" s="202" t="s">
        <v>734</v>
      </c>
      <c r="G470" s="199" t="s">
        <v>410</v>
      </c>
      <c r="H470" s="199"/>
      <c r="I470" s="200">
        <f>I471</f>
        <v>42.4</v>
      </c>
      <c r="J470" s="200">
        <f>J471</f>
        <v>0</v>
      </c>
      <c r="K470" s="200">
        <f>K471</f>
        <v>0</v>
      </c>
      <c r="L470" s="358"/>
      <c r="M470" s="358"/>
      <c r="N470" s="358"/>
    </row>
    <row r="471" spans="2:14" ht="12.75" customHeight="1">
      <c r="B471" s="201" t="s">
        <v>392</v>
      </c>
      <c r="C471" s="390"/>
      <c r="D471" s="199" t="s">
        <v>361</v>
      </c>
      <c r="E471" s="199" t="s">
        <v>369</v>
      </c>
      <c r="F471" s="202" t="s">
        <v>734</v>
      </c>
      <c r="G471" s="199" t="s">
        <v>410</v>
      </c>
      <c r="H471" s="199" t="s">
        <v>453</v>
      </c>
      <c r="I471" s="200">
        <v>42.4</v>
      </c>
      <c r="J471" s="200"/>
      <c r="K471" s="200"/>
      <c r="L471" s="358"/>
      <c r="M471" s="358"/>
      <c r="N471" s="358"/>
    </row>
    <row r="472" spans="2:14" ht="12.75" customHeight="1" hidden="1">
      <c r="B472" s="206" t="s">
        <v>411</v>
      </c>
      <c r="C472" s="390"/>
      <c r="D472" s="199" t="s">
        <v>361</v>
      </c>
      <c r="E472" s="199" t="s">
        <v>369</v>
      </c>
      <c r="F472" s="202" t="s">
        <v>734</v>
      </c>
      <c r="G472" s="199" t="s">
        <v>412</v>
      </c>
      <c r="H472" s="199"/>
      <c r="I472" s="200">
        <f>I473</f>
        <v>0</v>
      </c>
      <c r="J472" s="200">
        <f>J473</f>
        <v>0</v>
      </c>
      <c r="K472" s="200">
        <f>K473</f>
        <v>0</v>
      </c>
      <c r="L472" s="358"/>
      <c r="M472" s="358"/>
      <c r="N472" s="358"/>
    </row>
    <row r="473" spans="2:14" ht="12.75" customHeight="1" hidden="1">
      <c r="B473" s="206" t="s">
        <v>413</v>
      </c>
      <c r="C473" s="390"/>
      <c r="D473" s="199" t="s">
        <v>361</v>
      </c>
      <c r="E473" s="199" t="s">
        <v>369</v>
      </c>
      <c r="F473" s="202" t="s">
        <v>734</v>
      </c>
      <c r="G473" s="199" t="s">
        <v>414</v>
      </c>
      <c r="H473" s="199"/>
      <c r="I473" s="200">
        <f>I474</f>
        <v>0</v>
      </c>
      <c r="J473" s="200">
        <f>J474</f>
        <v>0</v>
      </c>
      <c r="K473" s="200">
        <f>K474</f>
        <v>0</v>
      </c>
      <c r="L473" s="358"/>
      <c r="M473" s="358"/>
      <c r="N473" s="358"/>
    </row>
    <row r="474" spans="2:14" ht="12.75" customHeight="1" hidden="1">
      <c r="B474" s="201" t="s">
        <v>392</v>
      </c>
      <c r="C474" s="390"/>
      <c r="D474" s="199" t="s">
        <v>361</v>
      </c>
      <c r="E474" s="199" t="s">
        <v>369</v>
      </c>
      <c r="F474" s="202" t="s">
        <v>734</v>
      </c>
      <c r="G474" s="199" t="s">
        <v>414</v>
      </c>
      <c r="H474" s="199" t="s">
        <v>453</v>
      </c>
      <c r="I474" s="200"/>
      <c r="J474" s="200"/>
      <c r="K474" s="200"/>
      <c r="L474" s="358"/>
      <c r="M474" s="358"/>
      <c r="N474" s="358"/>
    </row>
    <row r="475" spans="2:14" ht="12.75" customHeight="1" hidden="1">
      <c r="B475" s="201"/>
      <c r="C475" s="390"/>
      <c r="D475" s="199" t="s">
        <v>361</v>
      </c>
      <c r="E475" s="199" t="s">
        <v>369</v>
      </c>
      <c r="F475" s="202"/>
      <c r="G475" s="199" t="s">
        <v>414</v>
      </c>
      <c r="H475" s="199"/>
      <c r="I475" s="200"/>
      <c r="J475" s="200"/>
      <c r="K475" s="200"/>
      <c r="L475" s="358"/>
      <c r="M475" s="358"/>
      <c r="N475" s="358"/>
    </row>
    <row r="476" spans="2:14" ht="12.75" customHeight="1" hidden="1">
      <c r="B476" s="201"/>
      <c r="C476" s="390"/>
      <c r="D476" s="199" t="s">
        <v>361</v>
      </c>
      <c r="E476" s="199" t="s">
        <v>369</v>
      </c>
      <c r="F476" s="202"/>
      <c r="G476" s="199"/>
      <c r="H476" s="199"/>
      <c r="I476" s="200"/>
      <c r="J476" s="200"/>
      <c r="K476" s="200"/>
      <c r="L476" s="358"/>
      <c r="M476" s="358"/>
      <c r="N476" s="358"/>
    </row>
    <row r="477" spans="2:14" ht="14.25" customHeight="1">
      <c r="B477" s="405" t="s">
        <v>778</v>
      </c>
      <c r="C477" s="446">
        <v>901</v>
      </c>
      <c r="D477" s="220"/>
      <c r="E477" s="220"/>
      <c r="F477" s="406"/>
      <c r="G477" s="220"/>
      <c r="H477" s="220"/>
      <c r="I477" s="376">
        <f>I483+I500+I507+I543+I585+I591+I579+I610</f>
        <v>25564.1</v>
      </c>
      <c r="J477" s="376">
        <f>J483+J500+J507+J543+J585+J591+J579+J610</f>
        <v>19104.7</v>
      </c>
      <c r="K477" s="376">
        <f>K483+K500+K507+K543+K585+K591+K579+K610</f>
        <v>22748.899999999998</v>
      </c>
      <c r="L477" s="377"/>
      <c r="M477" s="358"/>
      <c r="N477" s="358"/>
    </row>
    <row r="478" spans="2:14" ht="12.75" customHeight="1" hidden="1">
      <c r="B478" s="206" t="s">
        <v>390</v>
      </c>
      <c r="C478" s="398"/>
      <c r="D478" s="220"/>
      <c r="E478" s="199"/>
      <c r="F478" s="199"/>
      <c r="G478" s="199"/>
      <c r="H478" s="199" t="s">
        <v>669</v>
      </c>
      <c r="I478" s="200"/>
      <c r="J478" s="200"/>
      <c r="K478" s="200"/>
      <c r="L478" s="358"/>
      <c r="M478" s="358"/>
      <c r="N478" s="358"/>
    </row>
    <row r="479" spans="2:14" ht="12.75" customHeight="1">
      <c r="B479" s="206" t="s">
        <v>391</v>
      </c>
      <c r="C479" s="382"/>
      <c r="D479" s="220"/>
      <c r="E479" s="199"/>
      <c r="F479" s="199"/>
      <c r="G479" s="199"/>
      <c r="H479" s="241">
        <v>2</v>
      </c>
      <c r="I479" s="200">
        <f>I489+I492+I514+I518+I522+I534+I538+I542+I549+I553+I557+I561+I574+I590+I603+I495+I530+I617+I570+I609</f>
        <v>20450.4</v>
      </c>
      <c r="J479" s="200">
        <f>J489+J492+J514+J518+J522+J534+J538+J542+J549+J553+J557+J561+J574+J590+J603+J495+J530+J617+J570+J609</f>
        <v>14151</v>
      </c>
      <c r="K479" s="200">
        <f>K489+K492+K514+K518+K522+K534+K538+K542+K549+K553+K557+K561+K574+K590+K603+K495+K530+K617+K570+K609</f>
        <v>17760.2</v>
      </c>
      <c r="L479" s="358"/>
      <c r="M479" s="358"/>
      <c r="N479" s="358"/>
    </row>
    <row r="480" spans="2:14" ht="14.25" customHeight="1">
      <c r="B480" s="206" t="s">
        <v>392</v>
      </c>
      <c r="C480" s="382"/>
      <c r="D480" s="220"/>
      <c r="E480" s="199"/>
      <c r="F480" s="199"/>
      <c r="G480" s="199"/>
      <c r="H480" s="241">
        <v>3</v>
      </c>
      <c r="I480" s="200">
        <f>I527+I565+I578+I597+I499+I584</f>
        <v>4182.3</v>
      </c>
      <c r="J480" s="200">
        <f>J527+J565+J578+J597</f>
        <v>3979.3</v>
      </c>
      <c r="K480" s="200">
        <f>K527+K565+K578+K597</f>
        <v>3979.3</v>
      </c>
      <c r="L480" s="358"/>
      <c r="M480" s="358"/>
      <c r="N480" s="358"/>
    </row>
    <row r="481" spans="2:14" ht="12.75" customHeight="1">
      <c r="B481" s="206" t="s">
        <v>393</v>
      </c>
      <c r="C481" s="382"/>
      <c r="D481" s="220"/>
      <c r="E481" s="199"/>
      <c r="F481" s="199"/>
      <c r="G481" s="199"/>
      <c r="H481" s="241">
        <v>4</v>
      </c>
      <c r="I481" s="200">
        <f>I506</f>
        <v>931.4</v>
      </c>
      <c r="J481" s="200">
        <f>J506</f>
        <v>974.4</v>
      </c>
      <c r="K481" s="200">
        <f>K506</f>
        <v>1009.4</v>
      </c>
      <c r="L481" s="358"/>
      <c r="M481" s="358"/>
      <c r="N481" s="358"/>
    </row>
    <row r="482" spans="2:14" ht="12.75" customHeight="1" hidden="1">
      <c r="B482" s="206" t="s">
        <v>394</v>
      </c>
      <c r="C482" s="382"/>
      <c r="D482" s="220"/>
      <c r="E482" s="199"/>
      <c r="F482" s="199"/>
      <c r="G482" s="199"/>
      <c r="H482" s="241">
        <v>6</v>
      </c>
      <c r="I482" s="200"/>
      <c r="J482" s="200"/>
      <c r="K482" s="200"/>
      <c r="L482" s="358"/>
      <c r="M482" s="358"/>
      <c r="N482" s="358"/>
    </row>
    <row r="483" spans="2:14" ht="12.75" customHeight="1">
      <c r="B483" s="378" t="s">
        <v>300</v>
      </c>
      <c r="C483" s="382"/>
      <c r="D483" s="220" t="s">
        <v>301</v>
      </c>
      <c r="E483" s="199"/>
      <c r="F483" s="199"/>
      <c r="G483" s="199"/>
      <c r="H483" s="241"/>
      <c r="I483" s="376">
        <f>I484</f>
        <v>3954.8</v>
      </c>
      <c r="J483" s="376">
        <f>J484</f>
        <v>2644.6</v>
      </c>
      <c r="K483" s="376">
        <f>K484</f>
        <v>3044.6</v>
      </c>
      <c r="L483" s="358"/>
      <c r="M483" s="358"/>
      <c r="N483" s="358"/>
    </row>
    <row r="484" spans="2:14" ht="26.25" customHeight="1">
      <c r="B484" s="197" t="s">
        <v>310</v>
      </c>
      <c r="C484" s="390"/>
      <c r="D484" s="198" t="s">
        <v>301</v>
      </c>
      <c r="E484" s="198" t="s">
        <v>311</v>
      </c>
      <c r="F484" s="199"/>
      <c r="G484" s="199"/>
      <c r="H484" s="199"/>
      <c r="I484" s="200">
        <f>I485</f>
        <v>3954.8</v>
      </c>
      <c r="J484" s="200">
        <f>J485</f>
        <v>2644.6</v>
      </c>
      <c r="K484" s="200">
        <f>K485</f>
        <v>3044.6</v>
      </c>
      <c r="L484" s="358"/>
      <c r="M484" s="358"/>
      <c r="N484" s="358"/>
    </row>
    <row r="485" spans="2:14" ht="14.25" customHeight="1">
      <c r="B485" s="201" t="s">
        <v>395</v>
      </c>
      <c r="C485" s="384"/>
      <c r="D485" s="199" t="s">
        <v>301</v>
      </c>
      <c r="E485" s="199" t="s">
        <v>311</v>
      </c>
      <c r="F485" s="202" t="s">
        <v>396</v>
      </c>
      <c r="G485" s="199"/>
      <c r="H485" s="199"/>
      <c r="I485" s="200">
        <f>I486+I496</f>
        <v>3954.8</v>
      </c>
      <c r="J485" s="200">
        <f>J486</f>
        <v>2644.6</v>
      </c>
      <c r="K485" s="200">
        <f>K486</f>
        <v>3044.6</v>
      </c>
      <c r="L485" s="358"/>
      <c r="M485" s="358"/>
      <c r="N485" s="358"/>
    </row>
    <row r="486" spans="2:14" ht="12.75" customHeight="1">
      <c r="B486" s="203" t="s">
        <v>421</v>
      </c>
      <c r="C486" s="384"/>
      <c r="D486" s="199" t="s">
        <v>301</v>
      </c>
      <c r="E486" s="199" t="s">
        <v>311</v>
      </c>
      <c r="F486" s="204" t="s">
        <v>422</v>
      </c>
      <c r="G486" s="199"/>
      <c r="H486" s="199"/>
      <c r="I486" s="200">
        <f>I487+I490+I493</f>
        <v>3954.8</v>
      </c>
      <c r="J486" s="200">
        <f>J487+J490</f>
        <v>2644.6</v>
      </c>
      <c r="K486" s="200">
        <f>K487+K490</f>
        <v>3044.6</v>
      </c>
      <c r="L486" s="358"/>
      <c r="M486" s="358"/>
      <c r="N486" s="358"/>
    </row>
    <row r="487" spans="2:14" ht="41.25" customHeight="1">
      <c r="B487" s="205" t="s">
        <v>399</v>
      </c>
      <c r="C487" s="384"/>
      <c r="D487" s="199" t="s">
        <v>301</v>
      </c>
      <c r="E487" s="199" t="s">
        <v>311</v>
      </c>
      <c r="F487" s="204" t="s">
        <v>422</v>
      </c>
      <c r="G487" s="199" t="s">
        <v>400</v>
      </c>
      <c r="H487" s="199"/>
      <c r="I487" s="200">
        <f>I488</f>
        <v>3547.8</v>
      </c>
      <c r="J487" s="200">
        <f>J488</f>
        <v>2394.6</v>
      </c>
      <c r="K487" s="200">
        <f>K488</f>
        <v>2794.6</v>
      </c>
      <c r="L487" s="358"/>
      <c r="M487" s="358"/>
      <c r="N487" s="358"/>
    </row>
    <row r="488" spans="2:14" ht="14.25" customHeight="1">
      <c r="B488" s="201" t="s">
        <v>401</v>
      </c>
      <c r="C488" s="387"/>
      <c r="D488" s="199" t="s">
        <v>301</v>
      </c>
      <c r="E488" s="199" t="s">
        <v>311</v>
      </c>
      <c r="F488" s="204" t="s">
        <v>422</v>
      </c>
      <c r="G488" s="199" t="s">
        <v>402</v>
      </c>
      <c r="H488" s="199"/>
      <c r="I488" s="200">
        <f>I489</f>
        <v>3547.8</v>
      </c>
      <c r="J488" s="200">
        <f>J489</f>
        <v>2394.6</v>
      </c>
      <c r="K488" s="200">
        <f>K489</f>
        <v>2794.6</v>
      </c>
      <c r="L488" s="358"/>
      <c r="M488" s="358"/>
      <c r="N488" s="358"/>
    </row>
    <row r="489" spans="2:14" ht="15" customHeight="1">
      <c r="B489" s="201" t="s">
        <v>391</v>
      </c>
      <c r="C489" s="387"/>
      <c r="D489" s="199" t="s">
        <v>301</v>
      </c>
      <c r="E489" s="199" t="s">
        <v>311</v>
      </c>
      <c r="F489" s="204" t="s">
        <v>422</v>
      </c>
      <c r="G489" s="199" t="s">
        <v>402</v>
      </c>
      <c r="H489" s="199">
        <v>2</v>
      </c>
      <c r="I489" s="200">
        <v>3547.8</v>
      </c>
      <c r="J489" s="200">
        <v>2394.6</v>
      </c>
      <c r="K489" s="200">
        <v>2794.6</v>
      </c>
      <c r="L489" s="358"/>
      <c r="M489" s="358"/>
      <c r="N489" s="358"/>
    </row>
    <row r="490" spans="2:14" ht="15" customHeight="1">
      <c r="B490" s="206" t="s">
        <v>407</v>
      </c>
      <c r="C490" s="387"/>
      <c r="D490" s="199" t="s">
        <v>301</v>
      </c>
      <c r="E490" s="199" t="s">
        <v>311</v>
      </c>
      <c r="F490" s="204" t="s">
        <v>422</v>
      </c>
      <c r="G490" s="199" t="s">
        <v>408</v>
      </c>
      <c r="H490" s="199"/>
      <c r="I490" s="200">
        <f>I491</f>
        <v>387</v>
      </c>
      <c r="J490" s="200">
        <f>J491</f>
        <v>250</v>
      </c>
      <c r="K490" s="200">
        <f>K491</f>
        <v>250</v>
      </c>
      <c r="L490" s="358"/>
      <c r="M490" s="358"/>
      <c r="N490" s="358"/>
    </row>
    <row r="491" spans="2:14" ht="15" customHeight="1">
      <c r="B491" s="206" t="s">
        <v>409</v>
      </c>
      <c r="C491" s="387"/>
      <c r="D491" s="199" t="s">
        <v>301</v>
      </c>
      <c r="E491" s="199" t="s">
        <v>311</v>
      </c>
      <c r="F491" s="204" t="s">
        <v>422</v>
      </c>
      <c r="G491" s="199" t="s">
        <v>410</v>
      </c>
      <c r="H491" s="199"/>
      <c r="I491" s="200">
        <f>I492</f>
        <v>387</v>
      </c>
      <c r="J491" s="200">
        <f>J492</f>
        <v>250</v>
      </c>
      <c r="K491" s="200">
        <f>K492</f>
        <v>250</v>
      </c>
      <c r="L491" s="358"/>
      <c r="M491" s="358"/>
      <c r="N491" s="358"/>
    </row>
    <row r="492" spans="2:14" ht="15" customHeight="1">
      <c r="B492" s="201" t="s">
        <v>391</v>
      </c>
      <c r="C492" s="387"/>
      <c r="D492" s="199" t="s">
        <v>301</v>
      </c>
      <c r="E492" s="199" t="s">
        <v>311</v>
      </c>
      <c r="F492" s="204" t="s">
        <v>422</v>
      </c>
      <c r="G492" s="199" t="s">
        <v>410</v>
      </c>
      <c r="H492" s="199">
        <v>2</v>
      </c>
      <c r="I492" s="200">
        <v>387</v>
      </c>
      <c r="J492" s="200">
        <v>250</v>
      </c>
      <c r="K492" s="200">
        <v>250</v>
      </c>
      <c r="L492" s="358"/>
      <c r="M492" s="358"/>
      <c r="N492" s="358"/>
    </row>
    <row r="493" spans="2:14" ht="15" customHeight="1">
      <c r="B493" s="207" t="s">
        <v>411</v>
      </c>
      <c r="C493" s="387"/>
      <c r="D493" s="199" t="s">
        <v>301</v>
      </c>
      <c r="E493" s="199" t="s">
        <v>311</v>
      </c>
      <c r="F493" s="204" t="s">
        <v>422</v>
      </c>
      <c r="G493" s="199" t="s">
        <v>412</v>
      </c>
      <c r="H493" s="199"/>
      <c r="I493" s="200">
        <f>I494</f>
        <v>20</v>
      </c>
      <c r="J493" s="200">
        <f>J494</f>
        <v>0</v>
      </c>
      <c r="K493" s="200">
        <f>K494</f>
        <v>0</v>
      </c>
      <c r="L493" s="358"/>
      <c r="M493" s="358"/>
      <c r="N493" s="358"/>
    </row>
    <row r="494" spans="2:14" ht="15" customHeight="1">
      <c r="B494" s="207" t="s">
        <v>413</v>
      </c>
      <c r="C494" s="387"/>
      <c r="D494" s="199" t="s">
        <v>301</v>
      </c>
      <c r="E494" s="199" t="s">
        <v>311</v>
      </c>
      <c r="F494" s="204" t="s">
        <v>422</v>
      </c>
      <c r="G494" s="199" t="s">
        <v>414</v>
      </c>
      <c r="H494" s="199"/>
      <c r="I494" s="200">
        <f>I495</f>
        <v>20</v>
      </c>
      <c r="J494" s="200">
        <f>J495</f>
        <v>0</v>
      </c>
      <c r="K494" s="200">
        <f>K495</f>
        <v>0</v>
      </c>
      <c r="L494" s="358"/>
      <c r="M494" s="358"/>
      <c r="N494" s="358"/>
    </row>
    <row r="495" spans="2:14" ht="15" customHeight="1">
      <c r="B495" s="207" t="s">
        <v>391</v>
      </c>
      <c r="C495" s="387"/>
      <c r="D495" s="199" t="s">
        <v>301</v>
      </c>
      <c r="E495" s="199" t="s">
        <v>311</v>
      </c>
      <c r="F495" s="204" t="s">
        <v>422</v>
      </c>
      <c r="G495" s="199" t="s">
        <v>414</v>
      </c>
      <c r="H495" s="199" t="s">
        <v>415</v>
      </c>
      <c r="I495" s="200">
        <v>20</v>
      </c>
      <c r="J495" s="200"/>
      <c r="K495" s="200"/>
      <c r="L495" s="358"/>
      <c r="M495" s="358"/>
      <c r="N495" s="358"/>
    </row>
    <row r="496" spans="2:14" ht="43.5" customHeight="1" hidden="1">
      <c r="B496" s="386" t="s">
        <v>403</v>
      </c>
      <c r="C496" s="387"/>
      <c r="D496" s="199" t="s">
        <v>301</v>
      </c>
      <c r="E496" s="199" t="s">
        <v>311</v>
      </c>
      <c r="F496" s="204" t="s">
        <v>404</v>
      </c>
      <c r="G496" s="199"/>
      <c r="H496" s="199"/>
      <c r="I496" s="200">
        <f>I497</f>
        <v>0</v>
      </c>
      <c r="J496" s="200">
        <f>J497</f>
        <v>0</v>
      </c>
      <c r="K496" s="200">
        <f>K497</f>
        <v>0</v>
      </c>
      <c r="L496" s="358"/>
      <c r="M496" s="358"/>
      <c r="N496" s="358"/>
    </row>
    <row r="497" spans="2:14" ht="41.25" customHeight="1" hidden="1">
      <c r="B497" s="267" t="s">
        <v>399</v>
      </c>
      <c r="C497" s="387"/>
      <c r="D497" s="199" t="s">
        <v>301</v>
      </c>
      <c r="E497" s="199" t="s">
        <v>311</v>
      </c>
      <c r="F497" s="204" t="s">
        <v>404</v>
      </c>
      <c r="G497" s="199" t="s">
        <v>400</v>
      </c>
      <c r="H497" s="199"/>
      <c r="I497" s="200">
        <f>I498</f>
        <v>0</v>
      </c>
      <c r="J497" s="200">
        <f>J498</f>
        <v>0</v>
      </c>
      <c r="K497" s="200">
        <f>K498</f>
        <v>0</v>
      </c>
      <c r="L497" s="358"/>
      <c r="M497" s="358"/>
      <c r="N497" s="358"/>
    </row>
    <row r="498" spans="2:14" ht="15" customHeight="1" hidden="1">
      <c r="B498" s="201" t="s">
        <v>401</v>
      </c>
      <c r="C498" s="387"/>
      <c r="D498" s="199" t="s">
        <v>301</v>
      </c>
      <c r="E498" s="199" t="s">
        <v>311</v>
      </c>
      <c r="F498" s="204" t="s">
        <v>404</v>
      </c>
      <c r="G498" s="199" t="s">
        <v>402</v>
      </c>
      <c r="H498" s="199"/>
      <c r="I498" s="200">
        <f>I499</f>
        <v>0</v>
      </c>
      <c r="J498" s="200">
        <f>J499</f>
        <v>0</v>
      </c>
      <c r="K498" s="200">
        <f>K499</f>
        <v>0</v>
      </c>
      <c r="L498" s="358"/>
      <c r="M498" s="358"/>
      <c r="N498" s="358"/>
    </row>
    <row r="499" spans="2:14" ht="15" customHeight="1" hidden="1">
      <c r="B499" s="201" t="s">
        <v>392</v>
      </c>
      <c r="C499" s="387"/>
      <c r="D499" s="199" t="s">
        <v>301</v>
      </c>
      <c r="E499" s="199" t="s">
        <v>311</v>
      </c>
      <c r="F499" s="204" t="s">
        <v>404</v>
      </c>
      <c r="G499" s="199" t="s">
        <v>402</v>
      </c>
      <c r="H499" s="199" t="s">
        <v>453</v>
      </c>
      <c r="I499" s="200"/>
      <c r="J499" s="200"/>
      <c r="K499" s="200"/>
      <c r="L499" s="358"/>
      <c r="M499" s="358"/>
      <c r="N499" s="358"/>
    </row>
    <row r="500" spans="2:14" ht="15" customHeight="1">
      <c r="B500" s="378" t="s">
        <v>316</v>
      </c>
      <c r="C500" s="387"/>
      <c r="D500" s="220" t="s">
        <v>317</v>
      </c>
      <c r="E500" s="220"/>
      <c r="F500" s="220"/>
      <c r="G500" s="220"/>
      <c r="H500" s="220"/>
      <c r="I500" s="376">
        <f>I503</f>
        <v>931.4</v>
      </c>
      <c r="J500" s="376">
        <f>J503</f>
        <v>974.4</v>
      </c>
      <c r="K500" s="376">
        <f>K503</f>
        <v>1009.4</v>
      </c>
      <c r="L500" s="358"/>
      <c r="M500" s="358"/>
      <c r="N500" s="358"/>
    </row>
    <row r="501" spans="2:14" ht="14.25" customHeight="1">
      <c r="B501" s="391" t="s">
        <v>318</v>
      </c>
      <c r="C501" s="387"/>
      <c r="D501" s="198" t="s">
        <v>317</v>
      </c>
      <c r="E501" s="198" t="s">
        <v>319</v>
      </c>
      <c r="F501" s="447"/>
      <c r="G501" s="199"/>
      <c r="H501" s="199"/>
      <c r="I501" s="200">
        <f>I502</f>
        <v>931.4</v>
      </c>
      <c r="J501" s="200">
        <f>J502</f>
        <v>974.4</v>
      </c>
      <c r="K501" s="200">
        <f>K502</f>
        <v>1009.4</v>
      </c>
      <c r="L501" s="358"/>
      <c r="M501" s="358"/>
      <c r="N501" s="358"/>
    </row>
    <row r="502" spans="2:14" ht="14.25" customHeight="1">
      <c r="B502" s="206" t="s">
        <v>395</v>
      </c>
      <c r="C502" s="387"/>
      <c r="D502" s="199" t="s">
        <v>317</v>
      </c>
      <c r="E502" s="199" t="s">
        <v>319</v>
      </c>
      <c r="F502" s="202" t="s">
        <v>396</v>
      </c>
      <c r="G502" s="220"/>
      <c r="H502" s="220"/>
      <c r="I502" s="200">
        <f>I503</f>
        <v>931.4</v>
      </c>
      <c r="J502" s="200">
        <f>J503</f>
        <v>974.4</v>
      </c>
      <c r="K502" s="200">
        <f>K503</f>
        <v>1009.4</v>
      </c>
      <c r="L502" s="358"/>
      <c r="M502" s="358"/>
      <c r="N502" s="358"/>
    </row>
    <row r="503" spans="2:14" ht="26.25" customHeight="1">
      <c r="B503" s="203" t="s">
        <v>477</v>
      </c>
      <c r="C503" s="398"/>
      <c r="D503" s="199" t="s">
        <v>317</v>
      </c>
      <c r="E503" s="199" t="s">
        <v>319</v>
      </c>
      <c r="F503" s="199" t="s">
        <v>478</v>
      </c>
      <c r="G503" s="199"/>
      <c r="H503" s="199"/>
      <c r="I503" s="200">
        <f>I504</f>
        <v>931.4</v>
      </c>
      <c r="J503" s="200">
        <f>J504</f>
        <v>974.4</v>
      </c>
      <c r="K503" s="200">
        <f>K504</f>
        <v>1009.4</v>
      </c>
      <c r="L503" s="358"/>
      <c r="M503" s="358"/>
      <c r="N503" s="358"/>
    </row>
    <row r="504" spans="2:14" ht="14.25" customHeight="1">
      <c r="B504" s="206" t="s">
        <v>479</v>
      </c>
      <c r="C504" s="382"/>
      <c r="D504" s="199" t="s">
        <v>317</v>
      </c>
      <c r="E504" s="199" t="s">
        <v>319</v>
      </c>
      <c r="F504" s="199" t="s">
        <v>478</v>
      </c>
      <c r="G504" s="199" t="s">
        <v>480</v>
      </c>
      <c r="H504" s="199"/>
      <c r="I504" s="200">
        <f>I505</f>
        <v>931.4</v>
      </c>
      <c r="J504" s="200">
        <f>J505</f>
        <v>974.4</v>
      </c>
      <c r="K504" s="200">
        <f>K505</f>
        <v>1009.4</v>
      </c>
      <c r="L504" s="358"/>
      <c r="M504" s="358"/>
      <c r="N504" s="358"/>
    </row>
    <row r="505" spans="2:14" ht="14.25" customHeight="1">
      <c r="B505" s="206" t="s">
        <v>481</v>
      </c>
      <c r="C505" s="382"/>
      <c r="D505" s="199" t="s">
        <v>317</v>
      </c>
      <c r="E505" s="199" t="s">
        <v>319</v>
      </c>
      <c r="F505" s="199" t="s">
        <v>478</v>
      </c>
      <c r="G505" s="199" t="s">
        <v>482</v>
      </c>
      <c r="H505" s="199"/>
      <c r="I505" s="200">
        <f>I506</f>
        <v>931.4</v>
      </c>
      <c r="J505" s="200">
        <f>J506</f>
        <v>974.4</v>
      </c>
      <c r="K505" s="200">
        <f>K506</f>
        <v>1009.4</v>
      </c>
      <c r="L505" s="358"/>
      <c r="M505" s="358"/>
      <c r="N505" s="358"/>
    </row>
    <row r="506" spans="2:14" ht="14.25" customHeight="1">
      <c r="B506" s="201" t="s">
        <v>393</v>
      </c>
      <c r="C506" s="384"/>
      <c r="D506" s="199" t="s">
        <v>317</v>
      </c>
      <c r="E506" s="199" t="s">
        <v>319</v>
      </c>
      <c r="F506" s="199" t="s">
        <v>478</v>
      </c>
      <c r="G506" s="199" t="s">
        <v>482</v>
      </c>
      <c r="H506" s="199" t="s">
        <v>425</v>
      </c>
      <c r="I506" s="200">
        <v>931.4</v>
      </c>
      <c r="J506" s="200">
        <v>974.4</v>
      </c>
      <c r="K506" s="200">
        <v>1009.4</v>
      </c>
      <c r="L506" s="358"/>
      <c r="M506" s="358"/>
      <c r="N506" s="358"/>
    </row>
    <row r="507" spans="2:14" ht="12.75" customHeight="1">
      <c r="B507" s="378" t="s">
        <v>320</v>
      </c>
      <c r="C507" s="390"/>
      <c r="D507" s="220" t="s">
        <v>321</v>
      </c>
      <c r="E507" s="199"/>
      <c r="F507" s="199"/>
      <c r="G507" s="199"/>
      <c r="H507" s="199"/>
      <c r="I507" s="200">
        <f>I508</f>
        <v>8965.6</v>
      </c>
      <c r="J507" s="200">
        <f>J508</f>
        <v>8264.7</v>
      </c>
      <c r="K507" s="200">
        <f>K508</f>
        <v>8831.3</v>
      </c>
      <c r="L507" s="358"/>
      <c r="M507" s="358"/>
      <c r="N507" s="358"/>
    </row>
    <row r="508" spans="2:14" ht="12.75" customHeight="1">
      <c r="B508" s="391" t="s">
        <v>326</v>
      </c>
      <c r="C508" s="384"/>
      <c r="D508" s="198" t="s">
        <v>321</v>
      </c>
      <c r="E508" s="198" t="s">
        <v>327</v>
      </c>
      <c r="F508" s="199"/>
      <c r="G508" s="199"/>
      <c r="H508" s="199"/>
      <c r="I508" s="200">
        <f>I509</f>
        <v>8965.6</v>
      </c>
      <c r="J508" s="200">
        <f>J509</f>
        <v>8264.7</v>
      </c>
      <c r="K508" s="200">
        <f>K509</f>
        <v>8831.3</v>
      </c>
      <c r="L508" s="358"/>
      <c r="M508" s="358"/>
      <c r="N508" s="358"/>
    </row>
    <row r="509" spans="2:14" ht="26.25" customHeight="1">
      <c r="B509" s="392" t="s">
        <v>488</v>
      </c>
      <c r="C509" s="384"/>
      <c r="D509" s="199" t="s">
        <v>321</v>
      </c>
      <c r="E509" s="199" t="s">
        <v>327</v>
      </c>
      <c r="F509" s="393" t="s">
        <v>489</v>
      </c>
      <c r="G509" s="199"/>
      <c r="H509" s="199"/>
      <c r="I509" s="200">
        <f>I510+I515+I519+I531+I535+I539+I528</f>
        <v>8965.6</v>
      </c>
      <c r="J509" s="200">
        <f>J510+J515+J519+J531+J535+J539</f>
        <v>8264.7</v>
      </c>
      <c r="K509" s="200">
        <f>K510+K515+K519+K531+K535+K539</f>
        <v>8831.3</v>
      </c>
      <c r="L509" s="358"/>
      <c r="M509" s="358"/>
      <c r="N509" s="358"/>
    </row>
    <row r="510" spans="2:14" ht="12.75" customHeight="1" hidden="1">
      <c r="B510" s="416" t="s">
        <v>490</v>
      </c>
      <c r="C510" s="384"/>
      <c r="D510" s="199" t="s">
        <v>321</v>
      </c>
      <c r="E510" s="199" t="s">
        <v>327</v>
      </c>
      <c r="F510" s="393" t="s">
        <v>491</v>
      </c>
      <c r="G510" s="199"/>
      <c r="H510" s="199"/>
      <c r="I510" s="200">
        <f>I512</f>
        <v>0</v>
      </c>
      <c r="J510" s="200">
        <f>J512</f>
        <v>0</v>
      </c>
      <c r="K510" s="200">
        <f>K512</f>
        <v>0</v>
      </c>
      <c r="L510" s="358"/>
      <c r="M510" s="358"/>
      <c r="N510" s="358"/>
    </row>
    <row r="511" spans="2:14" ht="14.25" customHeight="1" hidden="1">
      <c r="B511" s="448"/>
      <c r="C511" s="384"/>
      <c r="D511" s="199"/>
      <c r="E511" s="199"/>
      <c r="F511" s="393"/>
      <c r="G511" s="199"/>
      <c r="H511" s="199"/>
      <c r="I511" s="200"/>
      <c r="J511" s="200"/>
      <c r="K511" s="200"/>
      <c r="L511" s="358"/>
      <c r="M511" s="358"/>
      <c r="N511" s="358"/>
    </row>
    <row r="512" spans="2:14" ht="14.25" customHeight="1" hidden="1">
      <c r="B512" s="206" t="s">
        <v>407</v>
      </c>
      <c r="C512" s="381"/>
      <c r="D512" s="199" t="s">
        <v>321</v>
      </c>
      <c r="E512" s="199" t="s">
        <v>327</v>
      </c>
      <c r="F512" s="393" t="s">
        <v>491</v>
      </c>
      <c r="G512" s="199" t="s">
        <v>408</v>
      </c>
      <c r="H512" s="199"/>
      <c r="I512" s="200">
        <f>I513</f>
        <v>0</v>
      </c>
      <c r="J512" s="200">
        <f>J513</f>
        <v>0</v>
      </c>
      <c r="K512" s="200">
        <f>K513</f>
        <v>0</v>
      </c>
      <c r="L512" s="358"/>
      <c r="M512" s="358"/>
      <c r="N512" s="358"/>
    </row>
    <row r="513" spans="2:14" ht="12.75" customHeight="1" hidden="1">
      <c r="B513" s="206" t="s">
        <v>409</v>
      </c>
      <c r="C513" s="381"/>
      <c r="D513" s="199" t="s">
        <v>321</v>
      </c>
      <c r="E513" s="199" t="s">
        <v>327</v>
      </c>
      <c r="F513" s="393" t="s">
        <v>491</v>
      </c>
      <c r="G513" s="199" t="s">
        <v>410</v>
      </c>
      <c r="H513" s="199"/>
      <c r="I513" s="200">
        <f>I514</f>
        <v>0</v>
      </c>
      <c r="J513" s="200">
        <f>J514</f>
        <v>0</v>
      </c>
      <c r="K513" s="200">
        <f>K514</f>
        <v>0</v>
      </c>
      <c r="L513" s="358"/>
      <c r="M513" s="358"/>
      <c r="N513" s="358"/>
    </row>
    <row r="514" spans="2:14" ht="12.75" customHeight="1" hidden="1">
      <c r="B514" s="201" t="s">
        <v>391</v>
      </c>
      <c r="C514" s="384"/>
      <c r="D514" s="199" t="s">
        <v>321</v>
      </c>
      <c r="E514" s="199" t="s">
        <v>327</v>
      </c>
      <c r="F514" s="393" t="s">
        <v>491</v>
      </c>
      <c r="G514" s="199" t="s">
        <v>410</v>
      </c>
      <c r="H514" s="199" t="s">
        <v>415</v>
      </c>
      <c r="I514" s="200"/>
      <c r="J514" s="200"/>
      <c r="K514" s="200"/>
      <c r="L514" s="358"/>
      <c r="M514" s="358"/>
      <c r="N514" s="358"/>
    </row>
    <row r="515" spans="2:14" ht="26.25" customHeight="1" hidden="1">
      <c r="B515" s="409" t="s">
        <v>492</v>
      </c>
      <c r="C515" s="384"/>
      <c r="D515" s="199" t="s">
        <v>321</v>
      </c>
      <c r="E515" s="199" t="s">
        <v>327</v>
      </c>
      <c r="F515" s="393" t="s">
        <v>493</v>
      </c>
      <c r="G515" s="199"/>
      <c r="H515" s="199"/>
      <c r="I515" s="200">
        <f>I516</f>
        <v>0</v>
      </c>
      <c r="J515" s="200">
        <f>J516</f>
        <v>0</v>
      </c>
      <c r="K515" s="200">
        <f>K516</f>
        <v>0</v>
      </c>
      <c r="L515" s="358"/>
      <c r="M515" s="358"/>
      <c r="N515" s="358"/>
    </row>
    <row r="516" spans="2:14" ht="12.75" customHeight="1" hidden="1">
      <c r="B516" s="206" t="s">
        <v>407</v>
      </c>
      <c r="C516" s="384"/>
      <c r="D516" s="199" t="s">
        <v>321</v>
      </c>
      <c r="E516" s="199" t="s">
        <v>327</v>
      </c>
      <c r="F516" s="393" t="s">
        <v>493</v>
      </c>
      <c r="G516" s="199" t="s">
        <v>408</v>
      </c>
      <c r="H516" s="199"/>
      <c r="I516" s="200">
        <f>I517</f>
        <v>0</v>
      </c>
      <c r="J516" s="200">
        <f>J517</f>
        <v>0</v>
      </c>
      <c r="K516" s="200">
        <f>K517</f>
        <v>0</v>
      </c>
      <c r="L516" s="358"/>
      <c r="M516" s="358"/>
      <c r="N516" s="358"/>
    </row>
    <row r="517" spans="2:14" ht="14.25" customHeight="1" hidden="1">
      <c r="B517" s="206" t="s">
        <v>409</v>
      </c>
      <c r="C517" s="384"/>
      <c r="D517" s="199" t="s">
        <v>321</v>
      </c>
      <c r="E517" s="199" t="s">
        <v>327</v>
      </c>
      <c r="F517" s="393" t="s">
        <v>493</v>
      </c>
      <c r="G517" s="199" t="s">
        <v>410</v>
      </c>
      <c r="H517" s="199"/>
      <c r="I517" s="200">
        <f>I518</f>
        <v>0</v>
      </c>
      <c r="J517" s="200">
        <f>J518</f>
        <v>0</v>
      </c>
      <c r="K517" s="200">
        <f>K518</f>
        <v>0</v>
      </c>
      <c r="L517" s="358"/>
      <c r="M517" s="358"/>
      <c r="N517" s="358"/>
    </row>
    <row r="518" spans="2:14" ht="12.75" customHeight="1" hidden="1">
      <c r="B518" s="201" t="s">
        <v>391</v>
      </c>
      <c r="C518" s="381"/>
      <c r="D518" s="199" t="s">
        <v>321</v>
      </c>
      <c r="E518" s="199" t="s">
        <v>327</v>
      </c>
      <c r="F518" s="393" t="s">
        <v>493</v>
      </c>
      <c r="G518" s="199" t="s">
        <v>410</v>
      </c>
      <c r="H518" s="199" t="s">
        <v>415</v>
      </c>
      <c r="I518" s="200"/>
      <c r="J518" s="200"/>
      <c r="K518" s="200"/>
      <c r="L518" s="358"/>
      <c r="M518" s="358"/>
      <c r="N518" s="358"/>
    </row>
    <row r="519" spans="2:14" ht="12.75" customHeight="1">
      <c r="B519" s="409" t="s">
        <v>494</v>
      </c>
      <c r="C519" s="381"/>
      <c r="D519" s="199" t="s">
        <v>321</v>
      </c>
      <c r="E519" s="199" t="s">
        <v>327</v>
      </c>
      <c r="F519" s="393" t="s">
        <v>495</v>
      </c>
      <c r="G519" s="199"/>
      <c r="H519" s="199"/>
      <c r="I519" s="200">
        <f>I520+I523</f>
        <v>3493.2</v>
      </c>
      <c r="J519" s="200">
        <f>J520+J523</f>
        <v>6264.7</v>
      </c>
      <c r="K519" s="200">
        <f>K520+K523</f>
        <v>6831.3</v>
      </c>
      <c r="L519" s="358"/>
      <c r="M519" s="358"/>
      <c r="N519" s="358"/>
    </row>
    <row r="520" spans="2:14" ht="14.25" customHeight="1">
      <c r="B520" s="206" t="s">
        <v>407</v>
      </c>
      <c r="C520" s="384"/>
      <c r="D520" s="199" t="s">
        <v>321</v>
      </c>
      <c r="E520" s="199" t="s">
        <v>327</v>
      </c>
      <c r="F520" s="393" t="s">
        <v>495</v>
      </c>
      <c r="G520" s="199" t="s">
        <v>408</v>
      </c>
      <c r="H520" s="199"/>
      <c r="I520" s="200">
        <f>I521</f>
        <v>3493.2</v>
      </c>
      <c r="J520" s="200">
        <f>J521</f>
        <v>6264.7</v>
      </c>
      <c r="K520" s="200">
        <f>K521</f>
        <v>6831.3</v>
      </c>
      <c r="L520" s="358"/>
      <c r="M520" s="358"/>
      <c r="N520" s="358"/>
    </row>
    <row r="521" spans="2:14" ht="14.25" customHeight="1">
      <c r="B521" s="206" t="s">
        <v>409</v>
      </c>
      <c r="C521" s="390"/>
      <c r="D521" s="199" t="s">
        <v>321</v>
      </c>
      <c r="E521" s="199" t="s">
        <v>327</v>
      </c>
      <c r="F521" s="393" t="s">
        <v>495</v>
      </c>
      <c r="G521" s="199" t="s">
        <v>410</v>
      </c>
      <c r="H521" s="199"/>
      <c r="I521" s="200">
        <f>I522</f>
        <v>3493.2</v>
      </c>
      <c r="J521" s="200">
        <f>J522</f>
        <v>6264.7</v>
      </c>
      <c r="K521" s="200">
        <f>K522</f>
        <v>6831.3</v>
      </c>
      <c r="L521" s="358"/>
      <c r="M521" s="358"/>
      <c r="N521" s="358"/>
    </row>
    <row r="522" spans="2:14" ht="14.25" customHeight="1">
      <c r="B522" s="201" t="s">
        <v>391</v>
      </c>
      <c r="C522" s="384"/>
      <c r="D522" s="199" t="s">
        <v>321</v>
      </c>
      <c r="E522" s="199" t="s">
        <v>327</v>
      </c>
      <c r="F522" s="393" t="s">
        <v>495</v>
      </c>
      <c r="G522" s="199" t="s">
        <v>410</v>
      </c>
      <c r="H522" s="199" t="s">
        <v>415</v>
      </c>
      <c r="I522" s="200">
        <v>3493.2</v>
      </c>
      <c r="J522" s="200">
        <v>6264.7</v>
      </c>
      <c r="K522" s="200">
        <v>6831.3</v>
      </c>
      <c r="L522" s="358"/>
      <c r="M522" s="358"/>
      <c r="N522" s="358"/>
    </row>
    <row r="523" spans="2:14" ht="26.25" customHeight="1" hidden="1">
      <c r="B523" s="201" t="s">
        <v>496</v>
      </c>
      <c r="C523" s="384"/>
      <c r="D523" s="199" t="s">
        <v>321</v>
      </c>
      <c r="E523" s="199" t="s">
        <v>327</v>
      </c>
      <c r="F523" s="393" t="s">
        <v>497</v>
      </c>
      <c r="G523" s="199"/>
      <c r="H523" s="199"/>
      <c r="I523" s="200">
        <f>I524</f>
        <v>0</v>
      </c>
      <c r="J523" s="200">
        <f>J524</f>
        <v>0</v>
      </c>
      <c r="K523" s="200">
        <f>K524</f>
        <v>0</v>
      </c>
      <c r="L523" s="358"/>
      <c r="M523" s="358"/>
      <c r="N523" s="358"/>
    </row>
    <row r="524" spans="2:14" ht="14.25" customHeight="1" hidden="1">
      <c r="B524" s="206" t="s">
        <v>407</v>
      </c>
      <c r="C524" s="384"/>
      <c r="D524" s="199" t="s">
        <v>321</v>
      </c>
      <c r="E524" s="199" t="s">
        <v>327</v>
      </c>
      <c r="F524" s="393" t="s">
        <v>497</v>
      </c>
      <c r="G524" s="199" t="s">
        <v>408</v>
      </c>
      <c r="H524" s="199"/>
      <c r="I524" s="200">
        <f>I525</f>
        <v>0</v>
      </c>
      <c r="J524" s="200">
        <f>J525</f>
        <v>0</v>
      </c>
      <c r="K524" s="200">
        <f>K525</f>
        <v>0</v>
      </c>
      <c r="L524" s="358"/>
      <c r="M524" s="358"/>
      <c r="N524" s="358"/>
    </row>
    <row r="525" spans="2:14" ht="14.25" customHeight="1" hidden="1">
      <c r="B525" s="206" t="s">
        <v>409</v>
      </c>
      <c r="C525" s="384"/>
      <c r="D525" s="199" t="s">
        <v>321</v>
      </c>
      <c r="E525" s="199" t="s">
        <v>327</v>
      </c>
      <c r="F525" s="393" t="s">
        <v>497</v>
      </c>
      <c r="G525" s="199" t="s">
        <v>410</v>
      </c>
      <c r="H525" s="199"/>
      <c r="I525" s="200">
        <f>I527</f>
        <v>0</v>
      </c>
      <c r="J525" s="200">
        <f>J527</f>
        <v>0</v>
      </c>
      <c r="K525" s="200">
        <f>K527</f>
        <v>0</v>
      </c>
      <c r="L525" s="358"/>
      <c r="M525" s="358"/>
      <c r="N525" s="358"/>
    </row>
    <row r="526" spans="2:14" ht="14.25" customHeight="1" hidden="1">
      <c r="B526" s="201"/>
      <c r="C526" s="384"/>
      <c r="D526" s="199"/>
      <c r="E526" s="199"/>
      <c r="F526" s="393" t="s">
        <v>779</v>
      </c>
      <c r="G526" s="199"/>
      <c r="H526" s="199"/>
      <c r="I526" s="200"/>
      <c r="J526" s="200"/>
      <c r="K526" s="200"/>
      <c r="L526" s="358"/>
      <c r="M526" s="358"/>
      <c r="N526" s="358"/>
    </row>
    <row r="527" spans="2:14" ht="14.25" customHeight="1" hidden="1">
      <c r="B527" s="201" t="s">
        <v>392</v>
      </c>
      <c r="C527" s="381"/>
      <c r="D527" s="199" t="s">
        <v>321</v>
      </c>
      <c r="E527" s="199" t="s">
        <v>327</v>
      </c>
      <c r="F527" s="393" t="s">
        <v>497</v>
      </c>
      <c r="G527" s="199" t="s">
        <v>410</v>
      </c>
      <c r="H527" s="199" t="s">
        <v>453</v>
      </c>
      <c r="I527" s="200"/>
      <c r="J527" s="200"/>
      <c r="K527" s="200"/>
      <c r="L527" s="358"/>
      <c r="M527" s="358"/>
      <c r="N527" s="358"/>
    </row>
    <row r="528" spans="2:14" ht="14.25" customHeight="1">
      <c r="B528" s="409" t="s">
        <v>479</v>
      </c>
      <c r="C528" s="381"/>
      <c r="D528" s="199" t="s">
        <v>321</v>
      </c>
      <c r="E528" s="199" t="s">
        <v>327</v>
      </c>
      <c r="F528" s="393" t="s">
        <v>495</v>
      </c>
      <c r="G528" s="199" t="s">
        <v>480</v>
      </c>
      <c r="H528" s="199"/>
      <c r="I528" s="200">
        <f>I529</f>
        <v>1833.2</v>
      </c>
      <c r="J528" s="200">
        <f>J529</f>
        <v>0</v>
      </c>
      <c r="K528" s="200">
        <f>K529</f>
        <v>0</v>
      </c>
      <c r="L528" s="358"/>
      <c r="M528" s="358"/>
      <c r="N528" s="358"/>
    </row>
    <row r="529" spans="2:14" ht="14.25" customHeight="1">
      <c r="B529" s="409" t="s">
        <v>279</v>
      </c>
      <c r="C529" s="381"/>
      <c r="D529" s="199" t="s">
        <v>321</v>
      </c>
      <c r="E529" s="199" t="s">
        <v>327</v>
      </c>
      <c r="F529" s="393" t="s">
        <v>495</v>
      </c>
      <c r="G529" s="199" t="s">
        <v>499</v>
      </c>
      <c r="H529" s="199"/>
      <c r="I529" s="200">
        <f>I530</f>
        <v>1833.2</v>
      </c>
      <c r="J529" s="200">
        <f>J530</f>
        <v>0</v>
      </c>
      <c r="K529" s="200">
        <f>K530</f>
        <v>0</v>
      </c>
      <c r="L529" s="358"/>
      <c r="M529" s="358"/>
      <c r="N529" s="358"/>
    </row>
    <row r="530" spans="2:14" ht="14.25" customHeight="1">
      <c r="B530" s="201" t="s">
        <v>391</v>
      </c>
      <c r="C530" s="381"/>
      <c r="D530" s="199" t="s">
        <v>321</v>
      </c>
      <c r="E530" s="199" t="s">
        <v>327</v>
      </c>
      <c r="F530" s="393" t="s">
        <v>495</v>
      </c>
      <c r="G530" s="199" t="s">
        <v>499</v>
      </c>
      <c r="H530" s="199" t="s">
        <v>415</v>
      </c>
      <c r="I530" s="200">
        <v>1833.2</v>
      </c>
      <c r="J530" s="200"/>
      <c r="K530" s="200"/>
      <c r="L530" s="358"/>
      <c r="M530" s="358"/>
      <c r="N530" s="358"/>
    </row>
    <row r="531" spans="2:14" ht="26.25" customHeight="1" hidden="1">
      <c r="B531" s="394" t="s">
        <v>500</v>
      </c>
      <c r="C531" s="381"/>
      <c r="D531" s="199" t="s">
        <v>321</v>
      </c>
      <c r="E531" s="199" t="s">
        <v>327</v>
      </c>
      <c r="F531" s="393" t="s">
        <v>501</v>
      </c>
      <c r="G531" s="199"/>
      <c r="H531" s="199"/>
      <c r="I531" s="200">
        <f>I532</f>
        <v>0</v>
      </c>
      <c r="J531" s="200">
        <f>J532</f>
        <v>0</v>
      </c>
      <c r="K531" s="200">
        <f>K532</f>
        <v>0</v>
      </c>
      <c r="L531" s="358"/>
      <c r="M531" s="358"/>
      <c r="N531" s="358"/>
    </row>
    <row r="532" spans="2:14" ht="14.25" customHeight="1" hidden="1">
      <c r="B532" s="409" t="s">
        <v>479</v>
      </c>
      <c r="C532" s="384"/>
      <c r="D532" s="199" t="s">
        <v>321</v>
      </c>
      <c r="E532" s="199" t="s">
        <v>327</v>
      </c>
      <c r="F532" s="393" t="s">
        <v>501</v>
      </c>
      <c r="G532" s="199" t="s">
        <v>480</v>
      </c>
      <c r="H532" s="199"/>
      <c r="I532" s="200">
        <f>I533</f>
        <v>0</v>
      </c>
      <c r="J532" s="200">
        <f>J533</f>
        <v>0</v>
      </c>
      <c r="K532" s="200">
        <f>K533</f>
        <v>0</v>
      </c>
      <c r="L532" s="358"/>
      <c r="M532" s="358"/>
      <c r="N532" s="358"/>
    </row>
    <row r="533" spans="2:14" ht="12.75" customHeight="1" hidden="1">
      <c r="B533" s="409" t="s">
        <v>279</v>
      </c>
      <c r="C533" s="381"/>
      <c r="D533" s="199" t="s">
        <v>321</v>
      </c>
      <c r="E533" s="199" t="s">
        <v>327</v>
      </c>
      <c r="F533" s="393" t="s">
        <v>501</v>
      </c>
      <c r="G533" s="199" t="s">
        <v>499</v>
      </c>
      <c r="H533" s="199"/>
      <c r="I533" s="200">
        <f>I534</f>
        <v>0</v>
      </c>
      <c r="J533" s="200">
        <f>J534</f>
        <v>0</v>
      </c>
      <c r="K533" s="200">
        <f>K534</f>
        <v>0</v>
      </c>
      <c r="L533" s="358"/>
      <c r="M533" s="358"/>
      <c r="N533" s="358"/>
    </row>
    <row r="534" spans="2:14" ht="12.75" customHeight="1" hidden="1">
      <c r="B534" s="201" t="s">
        <v>391</v>
      </c>
      <c r="C534" s="381"/>
      <c r="D534" s="199" t="s">
        <v>321</v>
      </c>
      <c r="E534" s="199" t="s">
        <v>327</v>
      </c>
      <c r="F534" s="393" t="s">
        <v>501</v>
      </c>
      <c r="G534" s="199" t="s">
        <v>499</v>
      </c>
      <c r="H534" s="199" t="s">
        <v>415</v>
      </c>
      <c r="I534" s="200"/>
      <c r="J534" s="200"/>
      <c r="K534" s="200"/>
      <c r="L534" s="358"/>
      <c r="M534" s="358"/>
      <c r="N534" s="358"/>
    </row>
    <row r="535" spans="2:14" ht="14.25" customHeight="1">
      <c r="B535" s="408" t="s">
        <v>502</v>
      </c>
      <c r="C535" s="381"/>
      <c r="D535" s="199" t="s">
        <v>321</v>
      </c>
      <c r="E535" s="199" t="s">
        <v>327</v>
      </c>
      <c r="F535" s="393" t="s">
        <v>503</v>
      </c>
      <c r="G535" s="199"/>
      <c r="H535" s="199"/>
      <c r="I535" s="200">
        <f>I536</f>
        <v>3639.2</v>
      </c>
      <c r="J535" s="200">
        <f>J536</f>
        <v>2000</v>
      </c>
      <c r="K535" s="200">
        <f>K536</f>
        <v>2000</v>
      </c>
      <c r="L535" s="358"/>
      <c r="M535" s="358"/>
      <c r="N535" s="358"/>
    </row>
    <row r="536" spans="2:14" ht="12.75" customHeight="1">
      <c r="B536" s="409" t="s">
        <v>479</v>
      </c>
      <c r="C536" s="384"/>
      <c r="D536" s="199" t="s">
        <v>321</v>
      </c>
      <c r="E536" s="199" t="s">
        <v>327</v>
      </c>
      <c r="F536" s="393" t="s">
        <v>503</v>
      </c>
      <c r="G536" s="199" t="s">
        <v>480</v>
      </c>
      <c r="H536" s="199"/>
      <c r="I536" s="200">
        <f>I537</f>
        <v>3639.2</v>
      </c>
      <c r="J536" s="200">
        <f>J537</f>
        <v>2000</v>
      </c>
      <c r="K536" s="200">
        <f>K537</f>
        <v>2000</v>
      </c>
      <c r="L536" s="358"/>
      <c r="M536" s="358"/>
      <c r="N536" s="358"/>
    </row>
    <row r="537" spans="2:14" ht="12.75" customHeight="1">
      <c r="B537" s="409" t="s">
        <v>279</v>
      </c>
      <c r="C537" s="384"/>
      <c r="D537" s="199" t="s">
        <v>321</v>
      </c>
      <c r="E537" s="199" t="s">
        <v>327</v>
      </c>
      <c r="F537" s="393" t="s">
        <v>503</v>
      </c>
      <c r="G537" s="199" t="s">
        <v>499</v>
      </c>
      <c r="H537" s="199"/>
      <c r="I537" s="200">
        <f>I538</f>
        <v>3639.2</v>
      </c>
      <c r="J537" s="200">
        <f>J538</f>
        <v>2000</v>
      </c>
      <c r="K537" s="200">
        <f>K538</f>
        <v>2000</v>
      </c>
      <c r="L537" s="358"/>
      <c r="M537" s="358"/>
      <c r="N537" s="358"/>
    </row>
    <row r="538" spans="2:14" ht="14.25" customHeight="1">
      <c r="B538" s="201" t="s">
        <v>391</v>
      </c>
      <c r="C538" s="384"/>
      <c r="D538" s="199" t="s">
        <v>321</v>
      </c>
      <c r="E538" s="199" t="s">
        <v>327</v>
      </c>
      <c r="F538" s="393" t="s">
        <v>503</v>
      </c>
      <c r="G538" s="199" t="s">
        <v>499</v>
      </c>
      <c r="H538" s="199" t="s">
        <v>415</v>
      </c>
      <c r="I538" s="200">
        <v>3639.2</v>
      </c>
      <c r="J538" s="200">
        <v>2000</v>
      </c>
      <c r="K538" s="200">
        <v>2000</v>
      </c>
      <c r="L538" s="358"/>
      <c r="M538" s="358"/>
      <c r="N538" s="358"/>
    </row>
    <row r="539" spans="2:14" ht="26.25" customHeight="1" hidden="1">
      <c r="B539" s="394" t="s">
        <v>504</v>
      </c>
      <c r="C539" s="398"/>
      <c r="D539" s="199" t="s">
        <v>321</v>
      </c>
      <c r="E539" s="199" t="s">
        <v>327</v>
      </c>
      <c r="F539" s="393" t="s">
        <v>505</v>
      </c>
      <c r="G539" s="199"/>
      <c r="H539" s="199"/>
      <c r="I539" s="200">
        <f>I540</f>
        <v>0</v>
      </c>
      <c r="J539" s="200">
        <f>J540</f>
        <v>0</v>
      </c>
      <c r="K539" s="200">
        <f>K540</f>
        <v>0</v>
      </c>
      <c r="L539" s="358"/>
      <c r="M539" s="358"/>
      <c r="N539" s="358"/>
    </row>
    <row r="540" spans="2:14" ht="12.75" customHeight="1" hidden="1">
      <c r="B540" s="206" t="s">
        <v>407</v>
      </c>
      <c r="C540" s="382"/>
      <c r="D540" s="199" t="s">
        <v>321</v>
      </c>
      <c r="E540" s="199" t="s">
        <v>327</v>
      </c>
      <c r="F540" s="393" t="s">
        <v>505</v>
      </c>
      <c r="G540" s="199" t="s">
        <v>408</v>
      </c>
      <c r="H540" s="199"/>
      <c r="I540" s="200">
        <f>I541</f>
        <v>0</v>
      </c>
      <c r="J540" s="200">
        <f>J541</f>
        <v>0</v>
      </c>
      <c r="K540" s="200">
        <f>K541</f>
        <v>0</v>
      </c>
      <c r="L540" s="358"/>
      <c r="M540" s="358"/>
      <c r="N540" s="358"/>
    </row>
    <row r="541" spans="2:14" ht="12.75" customHeight="1" hidden="1">
      <c r="B541" s="206" t="s">
        <v>409</v>
      </c>
      <c r="C541" s="382"/>
      <c r="D541" s="199" t="s">
        <v>321</v>
      </c>
      <c r="E541" s="199" t="s">
        <v>327</v>
      </c>
      <c r="F541" s="393" t="s">
        <v>505</v>
      </c>
      <c r="G541" s="199" t="s">
        <v>410</v>
      </c>
      <c r="H541" s="199"/>
      <c r="I541" s="200">
        <f>I542</f>
        <v>0</v>
      </c>
      <c r="J541" s="200">
        <f>J542</f>
        <v>0</v>
      </c>
      <c r="K541" s="200">
        <f>K542</f>
        <v>0</v>
      </c>
      <c r="L541" s="358"/>
      <c r="M541" s="358"/>
      <c r="N541" s="358"/>
    </row>
    <row r="542" spans="2:14" ht="12.75" customHeight="1" hidden="1">
      <c r="B542" s="201" t="s">
        <v>391</v>
      </c>
      <c r="C542" s="382"/>
      <c r="D542" s="199" t="s">
        <v>321</v>
      </c>
      <c r="E542" s="199" t="s">
        <v>327</v>
      </c>
      <c r="F542" s="393" t="s">
        <v>505</v>
      </c>
      <c r="G542" s="199" t="s">
        <v>410</v>
      </c>
      <c r="H542" s="199" t="s">
        <v>415</v>
      </c>
      <c r="I542" s="200"/>
      <c r="J542" s="200"/>
      <c r="K542" s="200"/>
      <c r="L542" s="358"/>
      <c r="M542" s="358"/>
      <c r="N542" s="358"/>
    </row>
    <row r="543" spans="2:14" ht="12.75" customHeight="1">
      <c r="B543" s="378" t="s">
        <v>328</v>
      </c>
      <c r="C543" s="382"/>
      <c r="D543" s="220" t="s">
        <v>329</v>
      </c>
      <c r="E543" s="199"/>
      <c r="F543" s="199"/>
      <c r="G543" s="199"/>
      <c r="H543" s="241"/>
      <c r="I543" s="376">
        <f>I544+I566</f>
        <v>3453</v>
      </c>
      <c r="J543" s="376">
        <f>J544+J566</f>
        <v>0</v>
      </c>
      <c r="K543" s="376">
        <f>K544+K566</f>
        <v>0</v>
      </c>
      <c r="L543" s="358"/>
      <c r="M543" s="358"/>
      <c r="N543" s="358"/>
    </row>
    <row r="544" spans="2:14" ht="14.25" customHeight="1">
      <c r="B544" s="395" t="s">
        <v>332</v>
      </c>
      <c r="C544" s="390"/>
      <c r="D544" s="198" t="s">
        <v>329</v>
      </c>
      <c r="E544" s="198" t="s">
        <v>333</v>
      </c>
      <c r="F544" s="199"/>
      <c r="G544" s="199"/>
      <c r="H544" s="199"/>
      <c r="I544" s="200">
        <f>I545+I562</f>
        <v>3403</v>
      </c>
      <c r="J544" s="200">
        <f>J545+J562</f>
        <v>0</v>
      </c>
      <c r="K544" s="200">
        <f>K545+K562</f>
        <v>0</v>
      </c>
      <c r="L544" s="358"/>
      <c r="M544" s="358"/>
      <c r="N544" s="358"/>
    </row>
    <row r="545" spans="2:14" ht="26.25" customHeight="1">
      <c r="B545" s="379" t="s">
        <v>527</v>
      </c>
      <c r="C545" s="384"/>
      <c r="D545" s="199" t="s">
        <v>329</v>
      </c>
      <c r="E545" s="199" t="s">
        <v>333</v>
      </c>
      <c r="F545" s="204" t="s">
        <v>528</v>
      </c>
      <c r="G545" s="199"/>
      <c r="H545" s="199"/>
      <c r="I545" s="200">
        <f>I546+I550+I554+I558</f>
        <v>3200</v>
      </c>
      <c r="J545" s="200">
        <f>J546+J550+J554+J558</f>
        <v>0</v>
      </c>
      <c r="K545" s="200">
        <f>K546+K550+K554+K558</f>
        <v>0</v>
      </c>
      <c r="L545" s="358"/>
      <c r="M545" s="358"/>
      <c r="N545" s="358"/>
    </row>
    <row r="546" spans="2:14" ht="12.75" customHeight="1" hidden="1">
      <c r="B546" s="264" t="s">
        <v>529</v>
      </c>
      <c r="C546" s="384"/>
      <c r="D546" s="199" t="s">
        <v>329</v>
      </c>
      <c r="E546" s="199" t="s">
        <v>333</v>
      </c>
      <c r="F546" s="204" t="s">
        <v>530</v>
      </c>
      <c r="G546" s="199"/>
      <c r="H546" s="199"/>
      <c r="I546" s="200">
        <f>I547</f>
        <v>0</v>
      </c>
      <c r="J546" s="200">
        <f>J547</f>
        <v>0</v>
      </c>
      <c r="K546" s="200">
        <f>K547</f>
        <v>0</v>
      </c>
      <c r="L546" s="358"/>
      <c r="M546" s="358"/>
      <c r="N546" s="358"/>
    </row>
    <row r="547" spans="2:14" ht="14.25" customHeight="1" hidden="1">
      <c r="B547" s="206" t="s">
        <v>407</v>
      </c>
      <c r="C547" s="384"/>
      <c r="D547" s="199" t="s">
        <v>329</v>
      </c>
      <c r="E547" s="199" t="s">
        <v>333</v>
      </c>
      <c r="F547" s="204" t="s">
        <v>530</v>
      </c>
      <c r="G547" s="199" t="s">
        <v>408</v>
      </c>
      <c r="H547" s="426"/>
      <c r="I547" s="200">
        <f>I548</f>
        <v>0</v>
      </c>
      <c r="J547" s="200">
        <f>J548</f>
        <v>0</v>
      </c>
      <c r="K547" s="200">
        <f>K548</f>
        <v>0</v>
      </c>
      <c r="L547" s="358"/>
      <c r="M547" s="358"/>
      <c r="N547" s="358"/>
    </row>
    <row r="548" spans="2:14" ht="12.75" customHeight="1" hidden="1">
      <c r="B548" s="206" t="s">
        <v>409</v>
      </c>
      <c r="C548" s="384"/>
      <c r="D548" s="199" t="s">
        <v>329</v>
      </c>
      <c r="E548" s="199" t="s">
        <v>333</v>
      </c>
      <c r="F548" s="204" t="s">
        <v>530</v>
      </c>
      <c r="G548" s="199" t="s">
        <v>410</v>
      </c>
      <c r="H548" s="199"/>
      <c r="I548" s="200">
        <f>I549</f>
        <v>0</v>
      </c>
      <c r="J548" s="200">
        <f>J549</f>
        <v>0</v>
      </c>
      <c r="K548" s="200">
        <f>K549</f>
        <v>0</v>
      </c>
      <c r="L548" s="358"/>
      <c r="M548" s="358"/>
      <c r="N548" s="358"/>
    </row>
    <row r="549" spans="2:14" ht="14.25" customHeight="1" hidden="1">
      <c r="B549" s="201" t="s">
        <v>391</v>
      </c>
      <c r="C549" s="384"/>
      <c r="D549" s="199" t="s">
        <v>329</v>
      </c>
      <c r="E549" s="199" t="s">
        <v>333</v>
      </c>
      <c r="F549" s="204" t="s">
        <v>530</v>
      </c>
      <c r="G549" s="199" t="s">
        <v>410</v>
      </c>
      <c r="H549" s="199">
        <v>2</v>
      </c>
      <c r="I549" s="200"/>
      <c r="J549" s="200"/>
      <c r="K549" s="200"/>
      <c r="L549" s="358"/>
      <c r="M549" s="358"/>
      <c r="N549" s="358"/>
    </row>
    <row r="550" spans="2:14" ht="12.75" customHeight="1">
      <c r="B550" s="264" t="s">
        <v>531</v>
      </c>
      <c r="C550" s="381"/>
      <c r="D550" s="199" t="s">
        <v>329</v>
      </c>
      <c r="E550" s="199" t="s">
        <v>333</v>
      </c>
      <c r="F550" s="204" t="s">
        <v>532</v>
      </c>
      <c r="G550" s="199"/>
      <c r="H550" s="199"/>
      <c r="I550" s="200">
        <f>I551</f>
        <v>3200</v>
      </c>
      <c r="J550" s="200">
        <f>J551</f>
        <v>0</v>
      </c>
      <c r="K550" s="200">
        <f>K551</f>
        <v>0</v>
      </c>
      <c r="L550" s="358"/>
      <c r="M550" s="358"/>
      <c r="N550" s="358"/>
    </row>
    <row r="551" spans="2:14" ht="12.75" customHeight="1">
      <c r="B551" s="206" t="s">
        <v>407</v>
      </c>
      <c r="C551" s="381"/>
      <c r="D551" s="199" t="s">
        <v>329</v>
      </c>
      <c r="E551" s="199" t="s">
        <v>333</v>
      </c>
      <c r="F551" s="204" t="s">
        <v>532</v>
      </c>
      <c r="G551" s="199" t="s">
        <v>480</v>
      </c>
      <c r="H551" s="199"/>
      <c r="I551" s="200">
        <f>I552</f>
        <v>3200</v>
      </c>
      <c r="J551" s="200">
        <f>J552</f>
        <v>0</v>
      </c>
      <c r="K551" s="200">
        <f>K552</f>
        <v>0</v>
      </c>
      <c r="L551" s="358"/>
      <c r="M551" s="358"/>
      <c r="N551" s="358"/>
    </row>
    <row r="552" spans="2:14" ht="14.25" customHeight="1">
      <c r="B552" s="206" t="s">
        <v>409</v>
      </c>
      <c r="C552" s="384"/>
      <c r="D552" s="199" t="s">
        <v>329</v>
      </c>
      <c r="E552" s="199" t="s">
        <v>333</v>
      </c>
      <c r="F552" s="204" t="s">
        <v>532</v>
      </c>
      <c r="G552" s="199" t="s">
        <v>499</v>
      </c>
      <c r="H552" s="199"/>
      <c r="I552" s="200">
        <f>I553</f>
        <v>3200</v>
      </c>
      <c r="J552" s="200">
        <f>J553</f>
        <v>0</v>
      </c>
      <c r="K552" s="200">
        <f>K553</f>
        <v>0</v>
      </c>
      <c r="L552" s="358"/>
      <c r="M552" s="358"/>
      <c r="N552" s="358"/>
    </row>
    <row r="553" spans="2:14" ht="12.75" customHeight="1">
      <c r="B553" s="201" t="s">
        <v>391</v>
      </c>
      <c r="C553" s="381"/>
      <c r="D553" s="199" t="s">
        <v>329</v>
      </c>
      <c r="E553" s="199" t="s">
        <v>333</v>
      </c>
      <c r="F553" s="204" t="s">
        <v>532</v>
      </c>
      <c r="G553" s="199" t="s">
        <v>499</v>
      </c>
      <c r="H553" s="199" t="s">
        <v>415</v>
      </c>
      <c r="I553" s="200">
        <v>3200</v>
      </c>
      <c r="J553" s="200"/>
      <c r="K553" s="200"/>
      <c r="L553" s="358"/>
      <c r="M553" s="358"/>
      <c r="N553" s="358"/>
    </row>
    <row r="554" spans="2:14" ht="12.75" customHeight="1" hidden="1">
      <c r="B554" s="264" t="s">
        <v>533</v>
      </c>
      <c r="C554" s="381"/>
      <c r="D554" s="199" t="s">
        <v>329</v>
      </c>
      <c r="E554" s="199" t="s">
        <v>333</v>
      </c>
      <c r="F554" s="204" t="s">
        <v>534</v>
      </c>
      <c r="G554" s="199"/>
      <c r="H554" s="199"/>
      <c r="I554" s="200">
        <f>I555</f>
        <v>0</v>
      </c>
      <c r="J554" s="200">
        <f>J555</f>
        <v>0</v>
      </c>
      <c r="K554" s="200">
        <f>K555</f>
        <v>0</v>
      </c>
      <c r="L554" s="358"/>
      <c r="M554" s="358"/>
      <c r="N554" s="358"/>
    </row>
    <row r="555" spans="2:14" ht="12.75" customHeight="1" hidden="1">
      <c r="B555" s="206" t="s">
        <v>407</v>
      </c>
      <c r="C555" s="381"/>
      <c r="D555" s="199" t="s">
        <v>329</v>
      </c>
      <c r="E555" s="199" t="s">
        <v>333</v>
      </c>
      <c r="F555" s="204" t="s">
        <v>534</v>
      </c>
      <c r="G555" s="199" t="s">
        <v>408</v>
      </c>
      <c r="H555" s="199"/>
      <c r="I555" s="200">
        <f>I556</f>
        <v>0</v>
      </c>
      <c r="J555" s="200">
        <f>J556</f>
        <v>0</v>
      </c>
      <c r="K555" s="200">
        <f>K556</f>
        <v>0</v>
      </c>
      <c r="L555" s="358"/>
      <c r="M555" s="358"/>
      <c r="N555" s="358"/>
    </row>
    <row r="556" spans="2:14" ht="12.75" customHeight="1" hidden="1">
      <c r="B556" s="206" t="s">
        <v>409</v>
      </c>
      <c r="C556" s="381"/>
      <c r="D556" s="199" t="s">
        <v>329</v>
      </c>
      <c r="E556" s="199" t="s">
        <v>333</v>
      </c>
      <c r="F556" s="204" t="s">
        <v>534</v>
      </c>
      <c r="G556" s="199" t="s">
        <v>410</v>
      </c>
      <c r="H556" s="199"/>
      <c r="I556" s="200">
        <f>I557</f>
        <v>0</v>
      </c>
      <c r="J556" s="200">
        <f>J557</f>
        <v>0</v>
      </c>
      <c r="K556" s="200">
        <f>K557</f>
        <v>0</v>
      </c>
      <c r="L556" s="358"/>
      <c r="M556" s="358"/>
      <c r="N556" s="358"/>
    </row>
    <row r="557" spans="2:14" ht="12.75" customHeight="1" hidden="1">
      <c r="B557" s="201" t="s">
        <v>391</v>
      </c>
      <c r="C557" s="381"/>
      <c r="D557" s="199" t="s">
        <v>329</v>
      </c>
      <c r="E557" s="199" t="s">
        <v>333</v>
      </c>
      <c r="F557" s="204" t="s">
        <v>534</v>
      </c>
      <c r="G557" s="199" t="s">
        <v>410</v>
      </c>
      <c r="H557" s="199" t="s">
        <v>415</v>
      </c>
      <c r="I557" s="200"/>
      <c r="J557" s="200"/>
      <c r="K557" s="200"/>
      <c r="L557" s="358"/>
      <c r="M557" s="358"/>
      <c r="N557" s="358"/>
    </row>
    <row r="558" spans="2:14" ht="14.25" customHeight="1" hidden="1">
      <c r="B558" s="264" t="s">
        <v>535</v>
      </c>
      <c r="C558" s="384"/>
      <c r="D558" s="199" t="s">
        <v>329</v>
      </c>
      <c r="E558" s="199" t="s">
        <v>333</v>
      </c>
      <c r="F558" s="204" t="s">
        <v>536</v>
      </c>
      <c r="G558" s="199"/>
      <c r="H558" s="199"/>
      <c r="I558" s="200">
        <f>I559</f>
        <v>0</v>
      </c>
      <c r="J558" s="200">
        <f>J559</f>
        <v>0</v>
      </c>
      <c r="K558" s="200">
        <f>K559</f>
        <v>0</v>
      </c>
      <c r="L558" s="358"/>
      <c r="M558" s="358"/>
      <c r="N558" s="358"/>
    </row>
    <row r="559" spans="2:14" ht="12.75" customHeight="1" hidden="1">
      <c r="B559" s="206" t="s">
        <v>407</v>
      </c>
      <c r="C559" s="384"/>
      <c r="D559" s="199" t="s">
        <v>329</v>
      </c>
      <c r="E559" s="199" t="s">
        <v>333</v>
      </c>
      <c r="F559" s="204" t="s">
        <v>536</v>
      </c>
      <c r="G559" s="199" t="s">
        <v>408</v>
      </c>
      <c r="H559" s="199"/>
      <c r="I559" s="200">
        <f>I560</f>
        <v>0</v>
      </c>
      <c r="J559" s="200">
        <f>J560</f>
        <v>0</v>
      </c>
      <c r="K559" s="200">
        <f>K560</f>
        <v>0</v>
      </c>
      <c r="L559" s="358"/>
      <c r="M559" s="358"/>
      <c r="N559" s="358"/>
    </row>
    <row r="560" spans="2:14" ht="12.75" customHeight="1" hidden="1">
      <c r="B560" s="206" t="s">
        <v>409</v>
      </c>
      <c r="C560" s="384"/>
      <c r="D560" s="199" t="s">
        <v>329</v>
      </c>
      <c r="E560" s="199" t="s">
        <v>333</v>
      </c>
      <c r="F560" s="204" t="s">
        <v>536</v>
      </c>
      <c r="G560" s="199" t="s">
        <v>410</v>
      </c>
      <c r="H560" s="199"/>
      <c r="I560" s="200">
        <f>I561</f>
        <v>0</v>
      </c>
      <c r="J560" s="200">
        <f>J561</f>
        <v>0</v>
      </c>
      <c r="K560" s="200">
        <f>K561</f>
        <v>0</v>
      </c>
      <c r="L560" s="358"/>
      <c r="M560" s="358"/>
      <c r="N560" s="358"/>
    </row>
    <row r="561" spans="2:14" ht="12.75" customHeight="1" hidden="1">
      <c r="B561" s="201" t="s">
        <v>391</v>
      </c>
      <c r="C561" s="390"/>
      <c r="D561" s="199" t="s">
        <v>329</v>
      </c>
      <c r="E561" s="199" t="s">
        <v>333</v>
      </c>
      <c r="F561" s="204" t="s">
        <v>536</v>
      </c>
      <c r="G561" s="199" t="s">
        <v>410</v>
      </c>
      <c r="H561" s="199" t="s">
        <v>415</v>
      </c>
      <c r="I561" s="200"/>
      <c r="J561" s="200"/>
      <c r="K561" s="200"/>
      <c r="L561" s="358"/>
      <c r="M561" s="358"/>
      <c r="N561" s="358"/>
    </row>
    <row r="562" spans="2:14" ht="42.75">
      <c r="B562" s="205" t="s">
        <v>547</v>
      </c>
      <c r="C562" s="384"/>
      <c r="D562" s="199" t="s">
        <v>329</v>
      </c>
      <c r="E562" s="199" t="s">
        <v>333</v>
      </c>
      <c r="F562" s="204" t="s">
        <v>548</v>
      </c>
      <c r="G562" s="199"/>
      <c r="H562" s="199"/>
      <c r="I562" s="200">
        <f>I563</f>
        <v>203</v>
      </c>
      <c r="J562" s="200">
        <f>J563</f>
        <v>0</v>
      </c>
      <c r="K562" s="200">
        <f>K563</f>
        <v>0</v>
      </c>
      <c r="L562" s="358"/>
      <c r="M562" s="358"/>
      <c r="N562" s="358"/>
    </row>
    <row r="563" spans="2:14" ht="12.75" customHeight="1">
      <c r="B563" s="205" t="s">
        <v>479</v>
      </c>
      <c r="C563" s="381"/>
      <c r="D563" s="199" t="s">
        <v>329</v>
      </c>
      <c r="E563" s="199" t="s">
        <v>333</v>
      </c>
      <c r="F563" s="204" t="s">
        <v>548</v>
      </c>
      <c r="G563" s="199" t="s">
        <v>480</v>
      </c>
      <c r="H563" s="199"/>
      <c r="I563" s="200">
        <f>I564</f>
        <v>203</v>
      </c>
      <c r="J563" s="200">
        <f>J564</f>
        <v>0</v>
      </c>
      <c r="K563" s="200">
        <f>K564</f>
        <v>0</v>
      </c>
      <c r="L563" s="358"/>
      <c r="M563" s="358"/>
      <c r="N563" s="358"/>
    </row>
    <row r="564" spans="2:14" ht="12.75" customHeight="1">
      <c r="B564" s="201" t="s">
        <v>279</v>
      </c>
      <c r="C564" s="381"/>
      <c r="D564" s="199" t="s">
        <v>329</v>
      </c>
      <c r="E564" s="199" t="s">
        <v>333</v>
      </c>
      <c r="F564" s="204" t="s">
        <v>548</v>
      </c>
      <c r="G564" s="199" t="s">
        <v>499</v>
      </c>
      <c r="H564" s="199"/>
      <c r="I564" s="200">
        <f>I565</f>
        <v>203</v>
      </c>
      <c r="J564" s="200">
        <f>J565</f>
        <v>0</v>
      </c>
      <c r="K564" s="200">
        <f>K565</f>
        <v>0</v>
      </c>
      <c r="L564" s="358"/>
      <c r="M564" s="358"/>
      <c r="N564" s="358"/>
    </row>
    <row r="565" spans="2:14" ht="14.25" customHeight="1">
      <c r="B565" s="206" t="s">
        <v>392</v>
      </c>
      <c r="C565" s="384"/>
      <c r="D565" s="199" t="s">
        <v>329</v>
      </c>
      <c r="E565" s="199" t="s">
        <v>333</v>
      </c>
      <c r="F565" s="204" t="s">
        <v>548</v>
      </c>
      <c r="G565" s="199" t="s">
        <v>499</v>
      </c>
      <c r="H565" s="199" t="s">
        <v>453</v>
      </c>
      <c r="I565" s="200">
        <v>203</v>
      </c>
      <c r="J565" s="200"/>
      <c r="K565" s="200"/>
      <c r="L565" s="358"/>
      <c r="M565" s="358"/>
      <c r="N565" s="358"/>
    </row>
    <row r="566" spans="2:14" ht="12.75" customHeight="1">
      <c r="B566" s="430" t="s">
        <v>334</v>
      </c>
      <c r="C566" s="384"/>
      <c r="D566" s="198" t="s">
        <v>329</v>
      </c>
      <c r="E566" s="198" t="s">
        <v>335</v>
      </c>
      <c r="F566" s="271"/>
      <c r="G566" s="199"/>
      <c r="H566" s="199"/>
      <c r="I566" s="200">
        <f>I567</f>
        <v>50</v>
      </c>
      <c r="J566" s="200">
        <f>J567</f>
        <v>0</v>
      </c>
      <c r="K566" s="200">
        <f>K567</f>
        <v>0</v>
      </c>
      <c r="L566" s="358"/>
      <c r="M566" s="358"/>
      <c r="N566" s="358"/>
    </row>
    <row r="567" spans="2:14" ht="16.5" customHeight="1">
      <c r="B567" s="449" t="s">
        <v>569</v>
      </c>
      <c r="C567" s="384"/>
      <c r="D567" s="199" t="s">
        <v>329</v>
      </c>
      <c r="E567" s="199" t="s">
        <v>335</v>
      </c>
      <c r="F567" s="204" t="s">
        <v>570</v>
      </c>
      <c r="G567" s="199"/>
      <c r="H567" s="199"/>
      <c r="I567" s="200">
        <f>I568</f>
        <v>50</v>
      </c>
      <c r="J567" s="200">
        <f>J568</f>
        <v>0</v>
      </c>
      <c r="K567" s="200">
        <f>K568</f>
        <v>0</v>
      </c>
      <c r="L567" s="358"/>
      <c r="M567" s="358"/>
      <c r="N567" s="358"/>
    </row>
    <row r="568" spans="2:14" ht="16.5" customHeight="1">
      <c r="B568" s="450" t="s">
        <v>571</v>
      </c>
      <c r="C568" s="384"/>
      <c r="D568" s="199" t="s">
        <v>329</v>
      </c>
      <c r="E568" s="199" t="s">
        <v>335</v>
      </c>
      <c r="F568" s="204" t="s">
        <v>570</v>
      </c>
      <c r="G568" s="199" t="s">
        <v>480</v>
      </c>
      <c r="H568" s="199"/>
      <c r="I568" s="200">
        <f>I569</f>
        <v>50</v>
      </c>
      <c r="J568" s="200">
        <f>J569</f>
        <v>0</v>
      </c>
      <c r="K568" s="200">
        <f>K569</f>
        <v>0</v>
      </c>
      <c r="L568" s="358"/>
      <c r="M568" s="358"/>
      <c r="N568" s="358"/>
    </row>
    <row r="569" spans="2:14" ht="16.5" customHeight="1">
      <c r="B569" s="450" t="s">
        <v>572</v>
      </c>
      <c r="C569" s="384"/>
      <c r="D569" s="199" t="s">
        <v>329</v>
      </c>
      <c r="E569" s="199" t="s">
        <v>335</v>
      </c>
      <c r="F569" s="204" t="s">
        <v>570</v>
      </c>
      <c r="G569" s="199" t="s">
        <v>499</v>
      </c>
      <c r="H569" s="199"/>
      <c r="I569" s="200">
        <f>I570</f>
        <v>50</v>
      </c>
      <c r="J569" s="200">
        <f>J570</f>
        <v>0</v>
      </c>
      <c r="K569" s="200">
        <f>K570</f>
        <v>0</v>
      </c>
      <c r="L569" s="358"/>
      <c r="M569" s="358"/>
      <c r="N569" s="358"/>
    </row>
    <row r="570" spans="2:14" ht="12.75" customHeight="1">
      <c r="B570" s="201" t="s">
        <v>391</v>
      </c>
      <c r="C570" s="384"/>
      <c r="D570" s="199" t="s">
        <v>329</v>
      </c>
      <c r="E570" s="199" t="s">
        <v>335</v>
      </c>
      <c r="F570" s="204" t="s">
        <v>570</v>
      </c>
      <c r="G570" s="199" t="s">
        <v>499</v>
      </c>
      <c r="H570" s="199" t="s">
        <v>415</v>
      </c>
      <c r="I570" s="200">
        <v>50</v>
      </c>
      <c r="J570" s="200"/>
      <c r="K570" s="200"/>
      <c r="L570" s="358"/>
      <c r="M570" s="358"/>
      <c r="N570" s="358"/>
    </row>
    <row r="571" spans="2:14" ht="28.5" customHeight="1" hidden="1">
      <c r="B571" s="451" t="s">
        <v>573</v>
      </c>
      <c r="C571" s="384"/>
      <c r="D571" s="199" t="s">
        <v>329</v>
      </c>
      <c r="E571" s="199" t="s">
        <v>335</v>
      </c>
      <c r="F571" s="271" t="s">
        <v>565</v>
      </c>
      <c r="G571" s="199"/>
      <c r="H571" s="199"/>
      <c r="I571" s="200">
        <f>I572</f>
        <v>0</v>
      </c>
      <c r="J571" s="200">
        <f>J572</f>
        <v>0</v>
      </c>
      <c r="K571" s="200">
        <f>K572</f>
        <v>0</v>
      </c>
      <c r="L571" s="358"/>
      <c r="M571" s="358"/>
      <c r="N571" s="358"/>
    </row>
    <row r="572" spans="2:14" ht="12.75" customHeight="1" hidden="1">
      <c r="B572" s="205" t="s">
        <v>479</v>
      </c>
      <c r="C572" s="384"/>
      <c r="D572" s="199" t="s">
        <v>329</v>
      </c>
      <c r="E572" s="199" t="s">
        <v>335</v>
      </c>
      <c r="F572" s="271" t="s">
        <v>565</v>
      </c>
      <c r="G572" s="199" t="s">
        <v>480</v>
      </c>
      <c r="H572" s="199"/>
      <c r="I572" s="200">
        <f>I573</f>
        <v>0</v>
      </c>
      <c r="J572" s="200">
        <f>J573</f>
        <v>0</v>
      </c>
      <c r="K572" s="200">
        <f>K573</f>
        <v>0</v>
      </c>
      <c r="L572" s="358"/>
      <c r="M572" s="358"/>
      <c r="N572" s="358"/>
    </row>
    <row r="573" spans="2:14" ht="14.25" customHeight="1" hidden="1">
      <c r="B573" s="201" t="s">
        <v>279</v>
      </c>
      <c r="C573" s="384"/>
      <c r="D573" s="199" t="s">
        <v>329</v>
      </c>
      <c r="E573" s="199" t="s">
        <v>335</v>
      </c>
      <c r="F573" s="271" t="s">
        <v>565</v>
      </c>
      <c r="G573" s="199" t="s">
        <v>499</v>
      </c>
      <c r="H573" s="199"/>
      <c r="I573" s="200">
        <f>I574</f>
        <v>0</v>
      </c>
      <c r="J573" s="200">
        <f>J574</f>
        <v>0</v>
      </c>
      <c r="K573" s="200">
        <f>K574</f>
        <v>0</v>
      </c>
      <c r="L573" s="358"/>
      <c r="M573" s="358"/>
      <c r="N573" s="358"/>
    </row>
    <row r="574" spans="2:14" ht="12.75" customHeight="1" hidden="1">
      <c r="B574" s="201" t="s">
        <v>391</v>
      </c>
      <c r="C574" s="384"/>
      <c r="D574" s="199" t="s">
        <v>329</v>
      </c>
      <c r="E574" s="199" t="s">
        <v>335</v>
      </c>
      <c r="F574" s="271" t="s">
        <v>565</v>
      </c>
      <c r="G574" s="199" t="s">
        <v>499</v>
      </c>
      <c r="H574" s="199" t="s">
        <v>415</v>
      </c>
      <c r="I574" s="200"/>
      <c r="J574" s="200"/>
      <c r="K574" s="200"/>
      <c r="L574" s="358"/>
      <c r="M574" s="358"/>
      <c r="N574" s="358"/>
    </row>
    <row r="575" spans="2:14" ht="26.25" customHeight="1" hidden="1">
      <c r="B575" s="201" t="s">
        <v>547</v>
      </c>
      <c r="C575" s="384"/>
      <c r="D575" s="199" t="s">
        <v>329</v>
      </c>
      <c r="E575" s="199" t="s">
        <v>335</v>
      </c>
      <c r="F575" s="204" t="s">
        <v>548</v>
      </c>
      <c r="G575" s="199"/>
      <c r="H575" s="199"/>
      <c r="I575" s="200">
        <f>I576</f>
        <v>0</v>
      </c>
      <c r="J575" s="200">
        <f>J576</f>
        <v>0</v>
      </c>
      <c r="K575" s="200">
        <f>K576</f>
        <v>0</v>
      </c>
      <c r="L575" s="358"/>
      <c r="M575" s="358"/>
      <c r="N575" s="358"/>
    </row>
    <row r="576" spans="2:14" ht="14.25" customHeight="1" hidden="1">
      <c r="B576" s="206" t="s">
        <v>407</v>
      </c>
      <c r="C576" s="384"/>
      <c r="D576" s="199" t="s">
        <v>329</v>
      </c>
      <c r="E576" s="199" t="s">
        <v>335</v>
      </c>
      <c r="F576" s="204" t="s">
        <v>548</v>
      </c>
      <c r="G576" s="199" t="s">
        <v>408</v>
      </c>
      <c r="H576" s="199"/>
      <c r="I576" s="200">
        <f>I577</f>
        <v>0</v>
      </c>
      <c r="J576" s="200">
        <f>J577</f>
        <v>0</v>
      </c>
      <c r="K576" s="200">
        <f>K577</f>
        <v>0</v>
      </c>
      <c r="L576" s="358"/>
      <c r="M576" s="358"/>
      <c r="N576" s="358"/>
    </row>
    <row r="577" spans="2:14" ht="14.25" customHeight="1" hidden="1">
      <c r="B577" s="206" t="s">
        <v>409</v>
      </c>
      <c r="C577" s="384"/>
      <c r="D577" s="199" t="s">
        <v>329</v>
      </c>
      <c r="E577" s="199" t="s">
        <v>335</v>
      </c>
      <c r="F577" s="204" t="s">
        <v>548</v>
      </c>
      <c r="G577" s="199" t="s">
        <v>410</v>
      </c>
      <c r="H577" s="199"/>
      <c r="I577" s="200">
        <f>I578</f>
        <v>0</v>
      </c>
      <c r="J577" s="200">
        <f>J578</f>
        <v>0</v>
      </c>
      <c r="K577" s="200">
        <f>K578</f>
        <v>0</v>
      </c>
      <c r="L577" s="358"/>
      <c r="M577" s="358"/>
      <c r="N577" s="358"/>
    </row>
    <row r="578" spans="2:14" ht="14.25" customHeight="1" hidden="1">
      <c r="B578" s="206" t="s">
        <v>392</v>
      </c>
      <c r="C578" s="384"/>
      <c r="D578" s="199" t="s">
        <v>329</v>
      </c>
      <c r="E578" s="199" t="s">
        <v>335</v>
      </c>
      <c r="F578" s="204" t="s">
        <v>548</v>
      </c>
      <c r="G578" s="199" t="s">
        <v>410</v>
      </c>
      <c r="H578" s="199" t="s">
        <v>453</v>
      </c>
      <c r="I578" s="200"/>
      <c r="J578" s="200"/>
      <c r="K578" s="200"/>
      <c r="L578" s="358"/>
      <c r="M578" s="358"/>
      <c r="N578" s="358"/>
    </row>
    <row r="579" spans="2:14" ht="14.25" customHeight="1" hidden="1">
      <c r="B579" s="378" t="s">
        <v>354</v>
      </c>
      <c r="C579" s="452"/>
      <c r="D579" s="220" t="s">
        <v>355</v>
      </c>
      <c r="E579" s="385"/>
      <c r="F579" s="385"/>
      <c r="G579" s="199"/>
      <c r="H579" s="199"/>
      <c r="I579" s="376">
        <f>I580</f>
        <v>0</v>
      </c>
      <c r="J579" s="376">
        <f>J580</f>
        <v>0</v>
      </c>
      <c r="K579" s="376">
        <f>K580</f>
        <v>0</v>
      </c>
      <c r="L579" s="358"/>
      <c r="M579" s="358"/>
      <c r="N579" s="358"/>
    </row>
    <row r="580" spans="2:14" ht="14.25" customHeight="1" hidden="1">
      <c r="B580" s="391" t="s">
        <v>356</v>
      </c>
      <c r="C580" s="384"/>
      <c r="D580" s="198" t="s">
        <v>355</v>
      </c>
      <c r="E580" s="198" t="s">
        <v>357</v>
      </c>
      <c r="F580" s="238"/>
      <c r="G580" s="199"/>
      <c r="H580" s="199"/>
      <c r="I580" s="200">
        <f>I581</f>
        <v>0</v>
      </c>
      <c r="J580" s="200">
        <f>J581</f>
        <v>0</v>
      </c>
      <c r="K580" s="200">
        <f>K581</f>
        <v>0</v>
      </c>
      <c r="L580" s="358"/>
      <c r="M580" s="358"/>
      <c r="N580" s="358"/>
    </row>
    <row r="581" spans="2:14" ht="28.5" customHeight="1" hidden="1">
      <c r="B581" s="201" t="s">
        <v>547</v>
      </c>
      <c r="C581" s="384"/>
      <c r="D581" s="199" t="s">
        <v>355</v>
      </c>
      <c r="E581" s="199" t="s">
        <v>357</v>
      </c>
      <c r="F581" s="204" t="s">
        <v>548</v>
      </c>
      <c r="G581" s="199"/>
      <c r="H581" s="199"/>
      <c r="I581" s="200">
        <f>I582</f>
        <v>0</v>
      </c>
      <c r="J581" s="200">
        <f>J582</f>
        <v>0</v>
      </c>
      <c r="K581" s="200">
        <f>K582</f>
        <v>0</v>
      </c>
      <c r="L581" s="358"/>
      <c r="M581" s="358"/>
      <c r="N581" s="358"/>
    </row>
    <row r="582" spans="2:14" ht="14.25" customHeight="1" hidden="1">
      <c r="B582" s="205" t="s">
        <v>479</v>
      </c>
      <c r="C582" s="381"/>
      <c r="D582" s="199" t="s">
        <v>355</v>
      </c>
      <c r="E582" s="199" t="s">
        <v>357</v>
      </c>
      <c r="F582" s="204" t="s">
        <v>548</v>
      </c>
      <c r="G582" s="199" t="s">
        <v>480</v>
      </c>
      <c r="H582" s="199"/>
      <c r="I582" s="200">
        <f>I583</f>
        <v>0</v>
      </c>
      <c r="J582" s="200">
        <f>J583</f>
        <v>0</v>
      </c>
      <c r="K582" s="200">
        <f>K583</f>
        <v>0</v>
      </c>
      <c r="L582" s="358"/>
      <c r="M582" s="358"/>
      <c r="N582" s="358"/>
    </row>
    <row r="583" spans="2:14" ht="14.25" customHeight="1" hidden="1">
      <c r="B583" s="201" t="s">
        <v>279</v>
      </c>
      <c r="C583" s="381"/>
      <c r="D583" s="199" t="s">
        <v>355</v>
      </c>
      <c r="E583" s="199" t="s">
        <v>357</v>
      </c>
      <c r="F583" s="204" t="s">
        <v>548</v>
      </c>
      <c r="G583" s="199" t="s">
        <v>499</v>
      </c>
      <c r="H583" s="199"/>
      <c r="I583" s="200">
        <f>I584</f>
        <v>0</v>
      </c>
      <c r="J583" s="200">
        <f>J584</f>
        <v>0</v>
      </c>
      <c r="K583" s="200">
        <f>K584</f>
        <v>0</v>
      </c>
      <c r="L583" s="358"/>
      <c r="M583" s="358"/>
      <c r="N583" s="358"/>
    </row>
    <row r="584" spans="2:14" ht="14.25" customHeight="1" hidden="1">
      <c r="B584" s="206" t="s">
        <v>392</v>
      </c>
      <c r="C584" s="384"/>
      <c r="D584" s="199" t="s">
        <v>355</v>
      </c>
      <c r="E584" s="199" t="s">
        <v>357</v>
      </c>
      <c r="F584" s="204" t="s">
        <v>548</v>
      </c>
      <c r="G584" s="199" t="s">
        <v>499</v>
      </c>
      <c r="H584" s="199" t="s">
        <v>453</v>
      </c>
      <c r="I584" s="200"/>
      <c r="J584" s="200"/>
      <c r="K584" s="200"/>
      <c r="L584" s="358"/>
      <c r="M584" s="358"/>
      <c r="N584" s="358"/>
    </row>
    <row r="585" spans="2:14" ht="12.75" customHeight="1">
      <c r="B585" s="453" t="s">
        <v>374</v>
      </c>
      <c r="C585" s="390"/>
      <c r="D585" s="454">
        <v>1300</v>
      </c>
      <c r="E585" s="220"/>
      <c r="F585" s="220"/>
      <c r="G585" s="220"/>
      <c r="H585" s="220"/>
      <c r="I585" s="376">
        <f>I586</f>
        <v>380</v>
      </c>
      <c r="J585" s="376">
        <f>J586</f>
        <v>200</v>
      </c>
      <c r="K585" s="376">
        <f>K586</f>
        <v>0</v>
      </c>
      <c r="L585" s="358"/>
      <c r="M585" s="358"/>
      <c r="N585" s="358"/>
    </row>
    <row r="586" spans="2:14" ht="16.5" customHeight="1">
      <c r="B586" s="206" t="s">
        <v>395</v>
      </c>
      <c r="C586" s="384"/>
      <c r="D586" s="385">
        <v>1300</v>
      </c>
      <c r="E586" s="385">
        <v>1301</v>
      </c>
      <c r="F586" s="199" t="s">
        <v>396</v>
      </c>
      <c r="G586" s="389"/>
      <c r="H586" s="389"/>
      <c r="I586" s="200">
        <f>I587</f>
        <v>380</v>
      </c>
      <c r="J586" s="200">
        <f>J587</f>
        <v>200</v>
      </c>
      <c r="K586" s="200">
        <f>K587</f>
        <v>0</v>
      </c>
      <c r="L586" s="358"/>
      <c r="M586" s="358"/>
      <c r="N586" s="358"/>
    </row>
    <row r="587" spans="2:14" ht="12.75" customHeight="1">
      <c r="B587" s="207" t="s">
        <v>743</v>
      </c>
      <c r="C587" s="455"/>
      <c r="D587" s="385">
        <v>1300</v>
      </c>
      <c r="E587" s="385">
        <v>1301</v>
      </c>
      <c r="F587" s="385" t="s">
        <v>744</v>
      </c>
      <c r="G587" s="389"/>
      <c r="H587" s="389"/>
      <c r="I587" s="200">
        <f>I588</f>
        <v>380</v>
      </c>
      <c r="J587" s="200">
        <f>J588</f>
        <v>200</v>
      </c>
      <c r="K587" s="200">
        <f>K588</f>
        <v>0</v>
      </c>
      <c r="L587" s="358"/>
      <c r="M587" s="358"/>
      <c r="N587" s="358"/>
    </row>
    <row r="588" spans="2:14" ht="12.75" customHeight="1">
      <c r="B588" s="207" t="s">
        <v>745</v>
      </c>
      <c r="C588" s="455"/>
      <c r="D588" s="385">
        <v>1300</v>
      </c>
      <c r="E588" s="385">
        <v>1301</v>
      </c>
      <c r="F588" s="385" t="s">
        <v>744</v>
      </c>
      <c r="G588" s="385">
        <v>700</v>
      </c>
      <c r="H588" s="389"/>
      <c r="I588" s="200">
        <f>I589</f>
        <v>380</v>
      </c>
      <c r="J588" s="200">
        <f>J589</f>
        <v>200</v>
      </c>
      <c r="K588" s="200">
        <f>K589</f>
        <v>0</v>
      </c>
      <c r="L588" s="358"/>
      <c r="M588" s="358"/>
      <c r="N588" s="358"/>
    </row>
    <row r="589" spans="2:14" ht="14.25" customHeight="1">
      <c r="B589" s="207" t="s">
        <v>746</v>
      </c>
      <c r="C589" s="455"/>
      <c r="D589" s="385">
        <v>1300</v>
      </c>
      <c r="E589" s="385">
        <v>1301</v>
      </c>
      <c r="F589" s="385" t="s">
        <v>744</v>
      </c>
      <c r="G589" s="385">
        <v>730</v>
      </c>
      <c r="H589" s="389"/>
      <c r="I589" s="200">
        <f>I590</f>
        <v>380</v>
      </c>
      <c r="J589" s="200">
        <f>J590</f>
        <v>200</v>
      </c>
      <c r="K589" s="200">
        <f>K590</f>
        <v>0</v>
      </c>
      <c r="L589" s="358"/>
      <c r="M589" s="358"/>
      <c r="N589" s="358"/>
    </row>
    <row r="590" spans="2:14" ht="12.75" customHeight="1">
      <c r="B590" s="207" t="s">
        <v>391</v>
      </c>
      <c r="C590" s="384"/>
      <c r="D590" s="385">
        <v>1300</v>
      </c>
      <c r="E590" s="385">
        <v>1301</v>
      </c>
      <c r="F590" s="385" t="s">
        <v>744</v>
      </c>
      <c r="G590" s="385">
        <v>730</v>
      </c>
      <c r="H590" s="385">
        <v>2</v>
      </c>
      <c r="I590" s="200">
        <v>380</v>
      </c>
      <c r="J590" s="200">
        <v>200</v>
      </c>
      <c r="K590" s="200"/>
      <c r="L590" s="358"/>
      <c r="M590" s="358"/>
      <c r="N590" s="358"/>
    </row>
    <row r="591" spans="2:14" ht="26.25" customHeight="1">
      <c r="B591" s="379" t="s">
        <v>376</v>
      </c>
      <c r="C591" s="390"/>
      <c r="D591" s="220" t="s">
        <v>377</v>
      </c>
      <c r="E591" s="220"/>
      <c r="F591" s="220"/>
      <c r="G591" s="220"/>
      <c r="H591" s="220"/>
      <c r="I591" s="376">
        <f>I592+I598+I604</f>
        <v>7879.3</v>
      </c>
      <c r="J591" s="376">
        <f>J592+J598+J604</f>
        <v>3979.3</v>
      </c>
      <c r="K591" s="376">
        <f>K592+K598+K604</f>
        <v>3979.3</v>
      </c>
      <c r="L591" s="358"/>
      <c r="M591" s="358"/>
      <c r="N591" s="358"/>
    </row>
    <row r="592" spans="2:14" ht="27.75" customHeight="1">
      <c r="B592" s="197" t="s">
        <v>378</v>
      </c>
      <c r="C592" s="383"/>
      <c r="D592" s="198" t="s">
        <v>377</v>
      </c>
      <c r="E592" s="198" t="s">
        <v>379</v>
      </c>
      <c r="F592" s="199"/>
      <c r="G592" s="199"/>
      <c r="H592" s="199"/>
      <c r="I592" s="200">
        <f>I593</f>
        <v>3979.3</v>
      </c>
      <c r="J592" s="200">
        <f>J593</f>
        <v>3979.3</v>
      </c>
      <c r="K592" s="200">
        <f>K593</f>
        <v>3979.3</v>
      </c>
      <c r="L592" s="358"/>
      <c r="M592" s="358"/>
      <c r="N592" s="358"/>
    </row>
    <row r="593" spans="2:14" ht="12.75" customHeight="1">
      <c r="B593" s="206" t="s">
        <v>395</v>
      </c>
      <c r="C593" s="455"/>
      <c r="D593" s="199" t="s">
        <v>377</v>
      </c>
      <c r="E593" s="199" t="s">
        <v>379</v>
      </c>
      <c r="F593" s="199" t="s">
        <v>396</v>
      </c>
      <c r="G593" s="199"/>
      <c r="H593" s="199"/>
      <c r="I593" s="200">
        <f>I594</f>
        <v>3979.3</v>
      </c>
      <c r="J593" s="200">
        <f>J594</f>
        <v>3979.3</v>
      </c>
      <c r="K593" s="200">
        <f>K594</f>
        <v>3979.3</v>
      </c>
      <c r="L593" s="358"/>
      <c r="M593" s="358"/>
      <c r="N593" s="358"/>
    </row>
    <row r="594" spans="2:14" ht="26.25" customHeight="1">
      <c r="B594" s="222" t="s">
        <v>747</v>
      </c>
      <c r="C594" s="455"/>
      <c r="D594" s="199" t="s">
        <v>377</v>
      </c>
      <c r="E594" s="199" t="s">
        <v>379</v>
      </c>
      <c r="F594" s="338" t="s">
        <v>748</v>
      </c>
      <c r="G594" s="199"/>
      <c r="H594" s="199"/>
      <c r="I594" s="200">
        <f>I595</f>
        <v>3979.3</v>
      </c>
      <c r="J594" s="200">
        <f>J595</f>
        <v>3979.3</v>
      </c>
      <c r="K594" s="200">
        <f>K595</f>
        <v>3979.3</v>
      </c>
      <c r="L594" s="358"/>
      <c r="M594" s="358"/>
      <c r="N594" s="358"/>
    </row>
    <row r="595" spans="2:14" ht="14.25" customHeight="1">
      <c r="B595" s="205" t="s">
        <v>479</v>
      </c>
      <c r="C595" s="455"/>
      <c r="D595" s="199" t="s">
        <v>377</v>
      </c>
      <c r="E595" s="199" t="s">
        <v>379</v>
      </c>
      <c r="F595" s="338" t="s">
        <v>748</v>
      </c>
      <c r="G595" s="199" t="s">
        <v>480</v>
      </c>
      <c r="H595" s="199"/>
      <c r="I595" s="200">
        <f>I596</f>
        <v>3979.3</v>
      </c>
      <c r="J595" s="200">
        <f>J596</f>
        <v>3979.3</v>
      </c>
      <c r="K595" s="200">
        <f>K596</f>
        <v>3979.3</v>
      </c>
      <c r="L595" s="358"/>
      <c r="M595" s="358"/>
      <c r="N595" s="358"/>
    </row>
    <row r="596" spans="2:14" ht="12.75" customHeight="1">
      <c r="B596" s="205" t="s">
        <v>749</v>
      </c>
      <c r="C596" s="398"/>
      <c r="D596" s="199" t="s">
        <v>377</v>
      </c>
      <c r="E596" s="199" t="s">
        <v>379</v>
      </c>
      <c r="F596" s="338" t="s">
        <v>748</v>
      </c>
      <c r="G596" s="199" t="s">
        <v>750</v>
      </c>
      <c r="H596" s="199"/>
      <c r="I596" s="200">
        <f>I597</f>
        <v>3979.3</v>
      </c>
      <c r="J596" s="200">
        <f>J597</f>
        <v>3979.3</v>
      </c>
      <c r="K596" s="200">
        <f>K597</f>
        <v>3979.3</v>
      </c>
      <c r="L596" s="358"/>
      <c r="M596" s="358"/>
      <c r="N596" s="358"/>
    </row>
    <row r="597" spans="2:14" ht="12.75" customHeight="1">
      <c r="B597" s="205" t="s">
        <v>392</v>
      </c>
      <c r="C597" s="384"/>
      <c r="D597" s="199" t="s">
        <v>377</v>
      </c>
      <c r="E597" s="199" t="s">
        <v>379</v>
      </c>
      <c r="F597" s="338" t="s">
        <v>748</v>
      </c>
      <c r="G597" s="199" t="s">
        <v>750</v>
      </c>
      <c r="H597" s="199">
        <v>3</v>
      </c>
      <c r="I597" s="200">
        <v>3979.3</v>
      </c>
      <c r="J597" s="200">
        <v>3979.3</v>
      </c>
      <c r="K597" s="200">
        <v>3979.3</v>
      </c>
      <c r="L597" s="358"/>
      <c r="M597" s="358"/>
      <c r="N597" s="358"/>
    </row>
    <row r="598" spans="2:14" ht="12.75" customHeight="1">
      <c r="B598" s="391" t="s">
        <v>380</v>
      </c>
      <c r="C598" s="383"/>
      <c r="D598" s="198" t="s">
        <v>377</v>
      </c>
      <c r="E598" s="198" t="s">
        <v>381</v>
      </c>
      <c r="F598" s="198"/>
      <c r="G598" s="198"/>
      <c r="H598" s="198"/>
      <c r="I598" s="240">
        <f>I599</f>
        <v>2500</v>
      </c>
      <c r="J598" s="240">
        <f>J599</f>
        <v>0</v>
      </c>
      <c r="K598" s="240">
        <f>K599</f>
        <v>0</v>
      </c>
      <c r="L598" s="358"/>
      <c r="M598" s="358"/>
      <c r="N598" s="358"/>
    </row>
    <row r="599" spans="2:14" ht="12.75" customHeight="1">
      <c r="B599" s="206" t="s">
        <v>395</v>
      </c>
      <c r="C599" s="384"/>
      <c r="D599" s="199" t="s">
        <v>377</v>
      </c>
      <c r="E599" s="199" t="s">
        <v>381</v>
      </c>
      <c r="F599" s="199" t="s">
        <v>396</v>
      </c>
      <c r="G599" s="199"/>
      <c r="H599" s="199"/>
      <c r="I599" s="200">
        <f>I600</f>
        <v>2500</v>
      </c>
      <c r="J599" s="200">
        <f>J600</f>
        <v>0</v>
      </c>
      <c r="K599" s="200">
        <f>K600</f>
        <v>0</v>
      </c>
      <c r="L599" s="358"/>
      <c r="M599" s="358"/>
      <c r="N599" s="358"/>
    </row>
    <row r="600" spans="2:14" ht="27.75" customHeight="1">
      <c r="B600" s="201" t="s">
        <v>751</v>
      </c>
      <c r="C600" s="384"/>
      <c r="D600" s="199" t="s">
        <v>377</v>
      </c>
      <c r="E600" s="199" t="s">
        <v>381</v>
      </c>
      <c r="F600" s="338" t="s">
        <v>752</v>
      </c>
      <c r="G600" s="199"/>
      <c r="H600" s="199"/>
      <c r="I600" s="200">
        <f>I601</f>
        <v>2500</v>
      </c>
      <c r="J600" s="200">
        <f>J601</f>
        <v>0</v>
      </c>
      <c r="K600" s="200">
        <f>K601</f>
        <v>0</v>
      </c>
      <c r="L600" s="358"/>
      <c r="M600" s="358"/>
      <c r="N600" s="358"/>
    </row>
    <row r="601" spans="2:14" ht="12.75" customHeight="1">
      <c r="B601" s="205" t="s">
        <v>479</v>
      </c>
      <c r="C601" s="382"/>
      <c r="D601" s="199" t="s">
        <v>377</v>
      </c>
      <c r="E601" s="199" t="s">
        <v>381</v>
      </c>
      <c r="F601" s="338" t="s">
        <v>752</v>
      </c>
      <c r="G601" s="199" t="s">
        <v>480</v>
      </c>
      <c r="H601" s="199"/>
      <c r="I601" s="200">
        <f>I602</f>
        <v>2500</v>
      </c>
      <c r="J601" s="200">
        <f>J602</f>
        <v>0</v>
      </c>
      <c r="K601" s="200">
        <f>K602</f>
        <v>0</v>
      </c>
      <c r="L601" s="358"/>
      <c r="M601" s="358"/>
      <c r="N601" s="358"/>
    </row>
    <row r="602" spans="2:14" ht="14.25" customHeight="1">
      <c r="B602" s="205" t="s">
        <v>749</v>
      </c>
      <c r="C602" s="390"/>
      <c r="D602" s="199" t="s">
        <v>377</v>
      </c>
      <c r="E602" s="199" t="s">
        <v>381</v>
      </c>
      <c r="F602" s="338" t="s">
        <v>752</v>
      </c>
      <c r="G602" s="199" t="s">
        <v>750</v>
      </c>
      <c r="H602" s="199"/>
      <c r="I602" s="200">
        <f>I603</f>
        <v>2500</v>
      </c>
      <c r="J602" s="200">
        <f>J603</f>
        <v>0</v>
      </c>
      <c r="K602" s="200">
        <f>K603</f>
        <v>0</v>
      </c>
      <c r="L602" s="358"/>
      <c r="M602" s="358"/>
      <c r="N602" s="358"/>
    </row>
    <row r="603" spans="2:14" ht="12.75" customHeight="1">
      <c r="B603" s="205" t="s">
        <v>391</v>
      </c>
      <c r="C603" s="384"/>
      <c r="D603" s="199" t="s">
        <v>377</v>
      </c>
      <c r="E603" s="199" t="s">
        <v>381</v>
      </c>
      <c r="F603" s="338" t="s">
        <v>752</v>
      </c>
      <c r="G603" s="199" t="s">
        <v>750</v>
      </c>
      <c r="H603" s="199">
        <v>2</v>
      </c>
      <c r="I603" s="200">
        <v>2500</v>
      </c>
      <c r="J603" s="200"/>
      <c r="K603" s="200"/>
      <c r="L603" s="358"/>
      <c r="M603" s="358"/>
      <c r="N603" s="358"/>
    </row>
    <row r="604" spans="2:14" ht="15.75">
      <c r="B604" s="456" t="s">
        <v>382</v>
      </c>
      <c r="C604" s="384"/>
      <c r="D604" s="198" t="s">
        <v>377</v>
      </c>
      <c r="E604" s="198" t="s">
        <v>383</v>
      </c>
      <c r="F604" s="334"/>
      <c r="G604" s="198"/>
      <c r="H604" s="198"/>
      <c r="I604" s="240">
        <f>I605</f>
        <v>1400</v>
      </c>
      <c r="J604" s="240">
        <f>J605</f>
        <v>0</v>
      </c>
      <c r="K604" s="240">
        <f>K605</f>
        <v>0</v>
      </c>
      <c r="L604" s="358"/>
      <c r="M604" s="358"/>
      <c r="N604" s="358"/>
    </row>
    <row r="605" spans="2:14" ht="12.75" customHeight="1">
      <c r="B605" s="206" t="s">
        <v>395</v>
      </c>
      <c r="C605" s="384"/>
      <c r="D605" s="199" t="s">
        <v>377</v>
      </c>
      <c r="E605" s="199" t="s">
        <v>383</v>
      </c>
      <c r="F605" s="199" t="s">
        <v>396</v>
      </c>
      <c r="G605" s="199"/>
      <c r="H605" s="199"/>
      <c r="I605" s="200">
        <f>I606</f>
        <v>1400</v>
      </c>
      <c r="J605" s="200">
        <f>J606</f>
        <v>0</v>
      </c>
      <c r="K605" s="200">
        <f>K606</f>
        <v>0</v>
      </c>
      <c r="L605" s="358"/>
      <c r="M605" s="358"/>
      <c r="N605" s="358"/>
    </row>
    <row r="606" spans="2:14" ht="31.5">
      <c r="B606" s="457" t="s">
        <v>753</v>
      </c>
      <c r="C606" s="384"/>
      <c r="D606" s="199" t="s">
        <v>377</v>
      </c>
      <c r="E606" s="337" t="s">
        <v>383</v>
      </c>
      <c r="F606" s="338" t="s">
        <v>754</v>
      </c>
      <c r="G606" s="199"/>
      <c r="H606" s="199"/>
      <c r="I606" s="200">
        <f>I607</f>
        <v>1400</v>
      </c>
      <c r="J606" s="200">
        <f>J607</f>
        <v>0</v>
      </c>
      <c r="K606" s="200">
        <f>K607</f>
        <v>0</v>
      </c>
      <c r="L606" s="358"/>
      <c r="M606" s="358"/>
      <c r="N606" s="358"/>
    </row>
    <row r="607" spans="2:14" ht="15.75">
      <c r="B607" s="154" t="s">
        <v>571</v>
      </c>
      <c r="C607" s="384"/>
      <c r="D607" s="199" t="s">
        <v>377</v>
      </c>
      <c r="E607" s="337" t="s">
        <v>383</v>
      </c>
      <c r="F607" s="338" t="s">
        <v>754</v>
      </c>
      <c r="G607" s="199" t="s">
        <v>480</v>
      </c>
      <c r="H607" s="199"/>
      <c r="I607" s="200">
        <f>I608</f>
        <v>1400</v>
      </c>
      <c r="J607" s="200">
        <f>J608</f>
        <v>0</v>
      </c>
      <c r="K607" s="200">
        <f>K608</f>
        <v>0</v>
      </c>
      <c r="L607" s="358"/>
      <c r="M607" s="358"/>
      <c r="N607" s="358"/>
    </row>
    <row r="608" spans="2:14" ht="15.75">
      <c r="B608" s="154" t="s">
        <v>572</v>
      </c>
      <c r="C608" s="384"/>
      <c r="D608" s="199" t="s">
        <v>377</v>
      </c>
      <c r="E608" s="337" t="s">
        <v>383</v>
      </c>
      <c r="F608" s="338" t="s">
        <v>754</v>
      </c>
      <c r="G608" s="199" t="s">
        <v>499</v>
      </c>
      <c r="H608" s="199"/>
      <c r="I608" s="200">
        <f>I609</f>
        <v>1400</v>
      </c>
      <c r="J608" s="200">
        <f>J609</f>
        <v>0</v>
      </c>
      <c r="K608" s="200">
        <f>K609</f>
        <v>0</v>
      </c>
      <c r="L608" s="358"/>
      <c r="M608" s="358"/>
      <c r="N608" s="358"/>
    </row>
    <row r="609" spans="2:14" ht="15.75">
      <c r="B609" s="205" t="s">
        <v>391</v>
      </c>
      <c r="C609" s="384"/>
      <c r="D609" s="199" t="s">
        <v>377</v>
      </c>
      <c r="E609" s="337" t="s">
        <v>383</v>
      </c>
      <c r="F609" s="338" t="s">
        <v>754</v>
      </c>
      <c r="G609" s="199" t="s">
        <v>499</v>
      </c>
      <c r="H609" s="199" t="s">
        <v>415</v>
      </c>
      <c r="I609" s="200">
        <v>1400</v>
      </c>
      <c r="J609" s="200"/>
      <c r="K609" s="200"/>
      <c r="L609" s="358"/>
      <c r="M609" s="358"/>
      <c r="N609" s="358"/>
    </row>
    <row r="610" spans="2:14" ht="12.75" customHeight="1">
      <c r="B610" s="458" t="s">
        <v>384</v>
      </c>
      <c r="C610" s="384"/>
      <c r="D610" s="454">
        <v>9900</v>
      </c>
      <c r="E610" s="454"/>
      <c r="F610" s="454"/>
      <c r="G610" s="454"/>
      <c r="H610" s="459"/>
      <c r="I610" s="460">
        <f aca="true" t="shared" si="6" ref="I610:I616">I611</f>
        <v>0</v>
      </c>
      <c r="J610" s="460">
        <f aca="true" t="shared" si="7" ref="J610:J616">J611</f>
        <v>3041.7</v>
      </c>
      <c r="K610" s="460">
        <f aca="true" t="shared" si="8" ref="K610:K616">K611</f>
        <v>5884.3</v>
      </c>
      <c r="L610" s="358"/>
      <c r="M610" s="358"/>
      <c r="N610" s="358"/>
    </row>
    <row r="611" spans="2:14" ht="12.75" customHeight="1">
      <c r="B611" s="461" t="s">
        <v>391</v>
      </c>
      <c r="C611" s="384"/>
      <c r="D611" s="454"/>
      <c r="E611" s="454"/>
      <c r="F611" s="454"/>
      <c r="G611" s="454"/>
      <c r="H611" s="459">
        <v>2</v>
      </c>
      <c r="I611" s="462">
        <f t="shared" si="6"/>
        <v>0</v>
      </c>
      <c r="J611" s="462">
        <f t="shared" si="7"/>
        <v>3041.7</v>
      </c>
      <c r="K611" s="462">
        <f t="shared" si="8"/>
        <v>5884.3</v>
      </c>
      <c r="L611" s="358"/>
      <c r="M611" s="358"/>
      <c r="N611" s="358"/>
    </row>
    <row r="612" spans="2:14" ht="12.75" customHeight="1">
      <c r="B612" s="463" t="s">
        <v>384</v>
      </c>
      <c r="C612" s="384"/>
      <c r="D612" s="385">
        <v>9900</v>
      </c>
      <c r="E612" s="385">
        <v>9999</v>
      </c>
      <c r="F612" s="385"/>
      <c r="G612" s="385"/>
      <c r="H612" s="459"/>
      <c r="I612" s="462">
        <f t="shared" si="6"/>
        <v>0</v>
      </c>
      <c r="J612" s="462">
        <f t="shared" si="7"/>
        <v>3041.7</v>
      </c>
      <c r="K612" s="462">
        <f t="shared" si="8"/>
        <v>5884.3</v>
      </c>
      <c r="L612" s="358"/>
      <c r="M612" s="358"/>
      <c r="N612" s="358"/>
    </row>
    <row r="613" spans="2:14" ht="12.75" customHeight="1">
      <c r="B613" s="413" t="s">
        <v>395</v>
      </c>
      <c r="C613" s="384"/>
      <c r="D613" s="385">
        <v>9900</v>
      </c>
      <c r="E613" s="385">
        <v>9999</v>
      </c>
      <c r="F613" s="199" t="s">
        <v>396</v>
      </c>
      <c r="G613" s="385"/>
      <c r="H613" s="459"/>
      <c r="I613" s="462">
        <f t="shared" si="6"/>
        <v>0</v>
      </c>
      <c r="J613" s="462">
        <f t="shared" si="7"/>
        <v>3041.7</v>
      </c>
      <c r="K613" s="462">
        <f t="shared" si="8"/>
        <v>5884.3</v>
      </c>
      <c r="L613" s="358"/>
      <c r="M613" s="358"/>
      <c r="N613" s="358"/>
    </row>
    <row r="614" spans="2:14" ht="12.75" customHeight="1">
      <c r="B614" s="463" t="s">
        <v>755</v>
      </c>
      <c r="C614" s="384"/>
      <c r="D614" s="385">
        <v>9900</v>
      </c>
      <c r="E614" s="385">
        <v>9999</v>
      </c>
      <c r="F614" s="199" t="s">
        <v>756</v>
      </c>
      <c r="G614" s="385"/>
      <c r="H614" s="459"/>
      <c r="I614" s="462">
        <f t="shared" si="6"/>
        <v>0</v>
      </c>
      <c r="J614" s="462">
        <f t="shared" si="7"/>
        <v>3041.7</v>
      </c>
      <c r="K614" s="462">
        <f t="shared" si="8"/>
        <v>5884.3</v>
      </c>
      <c r="L614" s="358"/>
      <c r="M614" s="358"/>
      <c r="N614" s="358"/>
    </row>
    <row r="615" spans="2:14" ht="12.75" customHeight="1">
      <c r="B615" s="413" t="s">
        <v>411</v>
      </c>
      <c r="C615" s="384"/>
      <c r="D615" s="385">
        <v>9900</v>
      </c>
      <c r="E615" s="385">
        <v>9999</v>
      </c>
      <c r="F615" s="199" t="s">
        <v>756</v>
      </c>
      <c r="G615" s="385">
        <v>800</v>
      </c>
      <c r="H615" s="459"/>
      <c r="I615" s="462">
        <f t="shared" si="6"/>
        <v>0</v>
      </c>
      <c r="J615" s="462">
        <f t="shared" si="7"/>
        <v>3041.7</v>
      </c>
      <c r="K615" s="462">
        <f t="shared" si="8"/>
        <v>5884.3</v>
      </c>
      <c r="L615" s="358"/>
      <c r="M615" s="358"/>
      <c r="N615" s="358"/>
    </row>
    <row r="616" spans="2:14" ht="12.75" customHeight="1">
      <c r="B616" s="413" t="s">
        <v>428</v>
      </c>
      <c r="C616" s="384"/>
      <c r="D616" s="385">
        <v>9900</v>
      </c>
      <c r="E616" s="385">
        <v>9999</v>
      </c>
      <c r="F616" s="199" t="s">
        <v>756</v>
      </c>
      <c r="G616" s="385">
        <v>870</v>
      </c>
      <c r="H616" s="459"/>
      <c r="I616" s="462">
        <f t="shared" si="6"/>
        <v>0</v>
      </c>
      <c r="J616" s="462">
        <f t="shared" si="7"/>
        <v>3041.7</v>
      </c>
      <c r="K616" s="462">
        <f t="shared" si="8"/>
        <v>5884.3</v>
      </c>
      <c r="L616" s="358"/>
      <c r="M616" s="358"/>
      <c r="N616" s="358"/>
    </row>
    <row r="617" spans="2:14" ht="12.75" customHeight="1">
      <c r="B617" s="267" t="s">
        <v>391</v>
      </c>
      <c r="C617" s="384"/>
      <c r="D617" s="385">
        <v>9900</v>
      </c>
      <c r="E617" s="385">
        <v>9999</v>
      </c>
      <c r="F617" s="199" t="s">
        <v>756</v>
      </c>
      <c r="G617" s="385">
        <v>870</v>
      </c>
      <c r="H617" s="459">
        <v>2</v>
      </c>
      <c r="I617" s="462"/>
      <c r="J617" s="462">
        <v>3041.7</v>
      </c>
      <c r="K617" s="462">
        <v>5884.3</v>
      </c>
      <c r="L617" s="358"/>
      <c r="M617" s="358"/>
      <c r="N617" s="358"/>
    </row>
    <row r="618" spans="2:14" ht="12.75" customHeight="1">
      <c r="B618" s="405" t="s">
        <v>780</v>
      </c>
      <c r="C618" s="464" t="s">
        <v>781</v>
      </c>
      <c r="D618" s="199"/>
      <c r="E618" s="199"/>
      <c r="F618" s="204"/>
      <c r="G618" s="220"/>
      <c r="H618" s="220"/>
      <c r="I618" s="376">
        <f>I624</f>
        <v>1096.9</v>
      </c>
      <c r="J618" s="376">
        <f>J624</f>
        <v>742.4</v>
      </c>
      <c r="K618" s="376">
        <f>K624</f>
        <v>842.4</v>
      </c>
      <c r="L618" s="377"/>
      <c r="M618" s="358"/>
      <c r="N618" s="358"/>
    </row>
    <row r="619" spans="2:14" ht="12.75" customHeight="1" hidden="1">
      <c r="B619" s="206" t="s">
        <v>390</v>
      </c>
      <c r="C619" s="382"/>
      <c r="D619" s="199"/>
      <c r="E619" s="199"/>
      <c r="F619" s="204"/>
      <c r="G619" s="199"/>
      <c r="H619" s="199" t="s">
        <v>669</v>
      </c>
      <c r="I619" s="200"/>
      <c r="J619" s="200"/>
      <c r="K619" s="200"/>
      <c r="L619" s="358"/>
      <c r="M619" s="358"/>
      <c r="N619" s="358"/>
    </row>
    <row r="620" spans="2:14" ht="12.75" customHeight="1">
      <c r="B620" s="206" t="s">
        <v>391</v>
      </c>
      <c r="C620" s="382"/>
      <c r="D620" s="199"/>
      <c r="E620" s="199"/>
      <c r="F620" s="204"/>
      <c r="G620" s="199"/>
      <c r="H620" s="199" t="s">
        <v>415</v>
      </c>
      <c r="I620" s="200">
        <f>I630+I633+I642+I645+I636</f>
        <v>1096.9</v>
      </c>
      <c r="J620" s="200">
        <f>J630+J633+J642+J645</f>
        <v>742.4</v>
      </c>
      <c r="K620" s="200">
        <f>K630+K633+K642+K645</f>
        <v>842.4</v>
      </c>
      <c r="L620" s="358"/>
      <c r="M620" s="358"/>
      <c r="N620" s="358"/>
    </row>
    <row r="621" spans="2:14" ht="12.75" customHeight="1" hidden="1">
      <c r="B621" s="206" t="s">
        <v>392</v>
      </c>
      <c r="C621" s="382"/>
      <c r="D621" s="199"/>
      <c r="E621" s="199"/>
      <c r="F621" s="204"/>
      <c r="G621" s="199"/>
      <c r="H621" s="199" t="s">
        <v>453</v>
      </c>
      <c r="I621" s="200"/>
      <c r="J621" s="200"/>
      <c r="K621" s="200"/>
      <c r="L621" s="358"/>
      <c r="M621" s="358"/>
      <c r="N621" s="358"/>
    </row>
    <row r="622" spans="2:14" ht="12.75" customHeight="1" hidden="1">
      <c r="B622" s="206" t="s">
        <v>393</v>
      </c>
      <c r="C622" s="382"/>
      <c r="D622" s="199"/>
      <c r="E622" s="199"/>
      <c r="F622" s="204"/>
      <c r="G622" s="199"/>
      <c r="H622" s="199" t="s">
        <v>425</v>
      </c>
      <c r="I622" s="200"/>
      <c r="J622" s="200"/>
      <c r="K622" s="200"/>
      <c r="L622" s="358"/>
      <c r="M622" s="358"/>
      <c r="N622" s="358"/>
    </row>
    <row r="623" spans="2:14" ht="12.75" customHeight="1" hidden="1">
      <c r="B623" s="206" t="s">
        <v>394</v>
      </c>
      <c r="C623" s="382"/>
      <c r="D623" s="199"/>
      <c r="E623" s="199"/>
      <c r="F623" s="204"/>
      <c r="G623" s="199"/>
      <c r="H623" s="199" t="s">
        <v>670</v>
      </c>
      <c r="I623" s="200"/>
      <c r="J623" s="200"/>
      <c r="K623" s="200"/>
      <c r="L623" s="358"/>
      <c r="M623" s="358"/>
      <c r="N623" s="358"/>
    </row>
    <row r="624" spans="2:14" ht="12.75" customHeight="1">
      <c r="B624" s="378" t="s">
        <v>300</v>
      </c>
      <c r="C624" s="384"/>
      <c r="D624" s="220" t="s">
        <v>301</v>
      </c>
      <c r="E624" s="220"/>
      <c r="F624" s="310"/>
      <c r="G624" s="220"/>
      <c r="H624" s="220"/>
      <c r="I624" s="376">
        <f>I625+I637</f>
        <v>1096.9</v>
      </c>
      <c r="J624" s="376">
        <f>J625+J637</f>
        <v>742.4</v>
      </c>
      <c r="K624" s="376">
        <f>K625+K637</f>
        <v>842.4</v>
      </c>
      <c r="L624" s="358"/>
      <c r="M624" s="358"/>
      <c r="N624" s="358"/>
    </row>
    <row r="625" spans="2:14" ht="27.75" customHeight="1">
      <c r="B625" s="197" t="s">
        <v>304</v>
      </c>
      <c r="C625" s="384"/>
      <c r="D625" s="198" t="s">
        <v>301</v>
      </c>
      <c r="E625" s="198" t="s">
        <v>305</v>
      </c>
      <c r="F625" s="202"/>
      <c r="G625" s="199"/>
      <c r="H625" s="199"/>
      <c r="I625" s="200">
        <f>I626</f>
        <v>1096.9</v>
      </c>
      <c r="J625" s="200">
        <f>J626</f>
        <v>742.4</v>
      </c>
      <c r="K625" s="200">
        <f>K626</f>
        <v>842.4</v>
      </c>
      <c r="L625" s="358"/>
      <c r="M625" s="358"/>
      <c r="N625" s="358"/>
    </row>
    <row r="626" spans="2:14" ht="12.75" customHeight="1">
      <c r="B626" s="206" t="s">
        <v>395</v>
      </c>
      <c r="C626" s="384"/>
      <c r="D626" s="199" t="s">
        <v>301</v>
      </c>
      <c r="E626" s="199" t="s">
        <v>305</v>
      </c>
      <c r="F626" s="199" t="s">
        <v>396</v>
      </c>
      <c r="G626" s="199"/>
      <c r="H626" s="199"/>
      <c r="I626" s="200">
        <f>I627</f>
        <v>1096.9</v>
      </c>
      <c r="J626" s="200">
        <f>J627</f>
        <v>742.4</v>
      </c>
      <c r="K626" s="200">
        <f>K627</f>
        <v>842.4</v>
      </c>
      <c r="L626" s="358"/>
      <c r="M626" s="358"/>
      <c r="N626" s="358"/>
    </row>
    <row r="627" spans="2:14" ht="14.25" customHeight="1">
      <c r="B627" s="409" t="s">
        <v>405</v>
      </c>
      <c r="C627" s="384"/>
      <c r="D627" s="199" t="s">
        <v>301</v>
      </c>
      <c r="E627" s="199" t="s">
        <v>305</v>
      </c>
      <c r="F627" s="204" t="s">
        <v>406</v>
      </c>
      <c r="G627" s="199"/>
      <c r="H627" s="199"/>
      <c r="I627" s="200">
        <f>I628+I631+I634</f>
        <v>1096.9</v>
      </c>
      <c r="J627" s="200">
        <f>J628+J631</f>
        <v>742.4</v>
      </c>
      <c r="K627" s="200">
        <f>K628+K631</f>
        <v>842.4</v>
      </c>
      <c r="L627" s="358"/>
      <c r="M627" s="358"/>
      <c r="N627" s="358"/>
    </row>
    <row r="628" spans="2:14" ht="40.5" customHeight="1">
      <c r="B628" s="205" t="s">
        <v>399</v>
      </c>
      <c r="C628" s="381"/>
      <c r="D628" s="199" t="s">
        <v>301</v>
      </c>
      <c r="E628" s="199" t="s">
        <v>305</v>
      </c>
      <c r="F628" s="204" t="s">
        <v>406</v>
      </c>
      <c r="G628" s="199" t="s">
        <v>400</v>
      </c>
      <c r="H628" s="199"/>
      <c r="I628" s="200">
        <f>I629</f>
        <v>900</v>
      </c>
      <c r="J628" s="200">
        <f>J629</f>
        <v>692.4</v>
      </c>
      <c r="K628" s="200">
        <f>K629</f>
        <v>792.4</v>
      </c>
      <c r="L628" s="358"/>
      <c r="M628" s="358"/>
      <c r="N628" s="358"/>
    </row>
    <row r="629" spans="2:14" ht="12.75" customHeight="1">
      <c r="B629" s="201" t="s">
        <v>401</v>
      </c>
      <c r="C629" s="381"/>
      <c r="D629" s="199" t="s">
        <v>301</v>
      </c>
      <c r="E629" s="199" t="s">
        <v>305</v>
      </c>
      <c r="F629" s="204" t="s">
        <v>406</v>
      </c>
      <c r="G629" s="199" t="s">
        <v>402</v>
      </c>
      <c r="H629" s="199"/>
      <c r="I629" s="200">
        <f>I630</f>
        <v>900</v>
      </c>
      <c r="J629" s="200">
        <f>J630</f>
        <v>692.4</v>
      </c>
      <c r="K629" s="200">
        <f>K630</f>
        <v>792.4</v>
      </c>
      <c r="L629" s="358"/>
      <c r="M629" s="358"/>
      <c r="N629" s="358"/>
    </row>
    <row r="630" spans="2:14" ht="14.25" customHeight="1">
      <c r="B630" s="201" t="s">
        <v>391</v>
      </c>
      <c r="C630" s="384"/>
      <c r="D630" s="199" t="s">
        <v>301</v>
      </c>
      <c r="E630" s="199" t="s">
        <v>305</v>
      </c>
      <c r="F630" s="204" t="s">
        <v>406</v>
      </c>
      <c r="G630" s="199" t="s">
        <v>402</v>
      </c>
      <c r="H630" s="199">
        <v>2</v>
      </c>
      <c r="I630" s="200">
        <v>900</v>
      </c>
      <c r="J630" s="200">
        <v>692.4</v>
      </c>
      <c r="K630" s="200">
        <v>792.4</v>
      </c>
      <c r="L630" s="358"/>
      <c r="M630" s="358"/>
      <c r="N630" s="358"/>
    </row>
    <row r="631" spans="2:14" ht="12.75" customHeight="1">
      <c r="B631" s="206" t="s">
        <v>407</v>
      </c>
      <c r="C631" s="381"/>
      <c r="D631" s="199" t="s">
        <v>301</v>
      </c>
      <c r="E631" s="199" t="s">
        <v>305</v>
      </c>
      <c r="F631" s="204" t="s">
        <v>406</v>
      </c>
      <c r="G631" s="199" t="s">
        <v>408</v>
      </c>
      <c r="H631" s="199"/>
      <c r="I631" s="200">
        <f>I632</f>
        <v>191.9</v>
      </c>
      <c r="J631" s="200">
        <f>J632</f>
        <v>50</v>
      </c>
      <c r="K631" s="200">
        <f>K632</f>
        <v>50</v>
      </c>
      <c r="L631" s="358"/>
      <c r="M631" s="358"/>
      <c r="N631" s="358"/>
    </row>
    <row r="632" spans="2:14" ht="12.75" customHeight="1">
      <c r="B632" s="206" t="s">
        <v>409</v>
      </c>
      <c r="C632" s="389"/>
      <c r="D632" s="199" t="s">
        <v>301</v>
      </c>
      <c r="E632" s="199" t="s">
        <v>305</v>
      </c>
      <c r="F632" s="204" t="s">
        <v>406</v>
      </c>
      <c r="G632" s="199" t="s">
        <v>410</v>
      </c>
      <c r="H632" s="199"/>
      <c r="I632" s="200">
        <f>I633</f>
        <v>191.9</v>
      </c>
      <c r="J632" s="200">
        <f>J633</f>
        <v>50</v>
      </c>
      <c r="K632" s="200">
        <f>K633</f>
        <v>50</v>
      </c>
      <c r="L632" s="358"/>
      <c r="M632" s="358"/>
      <c r="N632" s="358"/>
    </row>
    <row r="633" spans="2:14" ht="12.75" customHeight="1">
      <c r="B633" s="201" t="s">
        <v>391</v>
      </c>
      <c r="C633" s="389"/>
      <c r="D633" s="199" t="s">
        <v>301</v>
      </c>
      <c r="E633" s="199" t="s">
        <v>305</v>
      </c>
      <c r="F633" s="204" t="s">
        <v>406</v>
      </c>
      <c r="G633" s="199" t="s">
        <v>410</v>
      </c>
      <c r="H633" s="199">
        <v>2</v>
      </c>
      <c r="I633" s="200">
        <v>191.9</v>
      </c>
      <c r="J633" s="200">
        <v>50</v>
      </c>
      <c r="K633" s="200">
        <v>50</v>
      </c>
      <c r="L633" s="358"/>
      <c r="M633" s="358"/>
      <c r="N633" s="358"/>
    </row>
    <row r="634" spans="2:14" ht="12.75" customHeight="1">
      <c r="B634" s="207" t="s">
        <v>411</v>
      </c>
      <c r="C634" s="389"/>
      <c r="D634" s="199" t="s">
        <v>301</v>
      </c>
      <c r="E634" s="199" t="s">
        <v>305</v>
      </c>
      <c r="F634" s="204" t="s">
        <v>406</v>
      </c>
      <c r="G634" s="199" t="s">
        <v>412</v>
      </c>
      <c r="H634" s="199"/>
      <c r="I634" s="200">
        <f>I635</f>
        <v>5</v>
      </c>
      <c r="J634" s="200"/>
      <c r="K634" s="200"/>
      <c r="L634" s="358"/>
      <c r="M634" s="358"/>
      <c r="N634" s="358"/>
    </row>
    <row r="635" spans="2:14" ht="12.75" customHeight="1">
      <c r="B635" s="207" t="s">
        <v>413</v>
      </c>
      <c r="C635" s="389"/>
      <c r="D635" s="199" t="s">
        <v>301</v>
      </c>
      <c r="E635" s="199" t="s">
        <v>305</v>
      </c>
      <c r="F635" s="204" t="s">
        <v>406</v>
      </c>
      <c r="G635" s="199" t="s">
        <v>414</v>
      </c>
      <c r="H635" s="199"/>
      <c r="I635" s="200">
        <f>I636</f>
        <v>5</v>
      </c>
      <c r="J635" s="200"/>
      <c r="K635" s="200"/>
      <c r="L635" s="358"/>
      <c r="M635" s="358"/>
      <c r="N635" s="358"/>
    </row>
    <row r="636" spans="2:14" ht="12.75" customHeight="1">
      <c r="B636" s="207" t="s">
        <v>391</v>
      </c>
      <c r="C636" s="389"/>
      <c r="D636" s="199" t="s">
        <v>301</v>
      </c>
      <c r="E636" s="199" t="s">
        <v>305</v>
      </c>
      <c r="F636" s="204" t="s">
        <v>406</v>
      </c>
      <c r="G636" s="199" t="s">
        <v>414</v>
      </c>
      <c r="H636" s="199" t="s">
        <v>415</v>
      </c>
      <c r="I636" s="200">
        <v>5</v>
      </c>
      <c r="J636" s="200"/>
      <c r="K636" s="200"/>
      <c r="L636" s="358"/>
      <c r="M636" s="358"/>
      <c r="N636" s="358"/>
    </row>
    <row r="637" spans="2:14" ht="26.25" customHeight="1" hidden="1">
      <c r="B637" s="388" t="s">
        <v>310</v>
      </c>
      <c r="C637" s="389"/>
      <c r="D637" s="198" t="s">
        <v>301</v>
      </c>
      <c r="E637" s="198" t="s">
        <v>311</v>
      </c>
      <c r="F637" s="199"/>
      <c r="G637" s="199"/>
      <c r="H637" s="199"/>
      <c r="I637" s="200">
        <f>I638</f>
        <v>0</v>
      </c>
      <c r="J637" s="200">
        <f>J638</f>
        <v>0</v>
      </c>
      <c r="K637" s="200">
        <f>K638</f>
        <v>0</v>
      </c>
      <c r="L637" s="358"/>
      <c r="M637" s="358"/>
      <c r="N637" s="358"/>
    </row>
    <row r="638" spans="2:14" ht="12.75" customHeight="1" hidden="1">
      <c r="B638" s="201" t="s">
        <v>395</v>
      </c>
      <c r="C638" s="389"/>
      <c r="D638" s="199" t="s">
        <v>301</v>
      </c>
      <c r="E638" s="199" t="s">
        <v>311</v>
      </c>
      <c r="F638" s="202" t="s">
        <v>396</v>
      </c>
      <c r="G638" s="199"/>
      <c r="H638" s="199"/>
      <c r="I638" s="200">
        <f>I639</f>
        <v>0</v>
      </c>
      <c r="J638" s="200">
        <f>J639</f>
        <v>0</v>
      </c>
      <c r="K638" s="200">
        <f>K639</f>
        <v>0</v>
      </c>
      <c r="L638" s="358"/>
      <c r="M638" s="358"/>
      <c r="N638" s="358"/>
    </row>
    <row r="639" spans="2:14" ht="12.75" customHeight="1" hidden="1">
      <c r="B639" s="203" t="s">
        <v>421</v>
      </c>
      <c r="C639" s="389"/>
      <c r="D639" s="199" t="s">
        <v>301</v>
      </c>
      <c r="E639" s="199" t="s">
        <v>311</v>
      </c>
      <c r="F639" s="204" t="s">
        <v>406</v>
      </c>
      <c r="G639" s="199"/>
      <c r="H639" s="199"/>
      <c r="I639" s="200">
        <f>I640+I643</f>
        <v>0</v>
      </c>
      <c r="J639" s="200">
        <f>J640+J643</f>
        <v>0</v>
      </c>
      <c r="K639" s="200">
        <f>K640+K643</f>
        <v>0</v>
      </c>
      <c r="L639" s="358"/>
      <c r="M639" s="358"/>
      <c r="N639" s="358"/>
    </row>
    <row r="640" spans="2:14" ht="40.5" customHeight="1" hidden="1">
      <c r="B640" s="201" t="s">
        <v>399</v>
      </c>
      <c r="C640" s="389"/>
      <c r="D640" s="199" t="s">
        <v>301</v>
      </c>
      <c r="E640" s="199" t="s">
        <v>311</v>
      </c>
      <c r="F640" s="204" t="s">
        <v>406</v>
      </c>
      <c r="G640" s="199" t="s">
        <v>400</v>
      </c>
      <c r="H640" s="199"/>
      <c r="I640" s="200">
        <f>I641</f>
        <v>0</v>
      </c>
      <c r="J640" s="200">
        <f>J641</f>
        <v>0</v>
      </c>
      <c r="K640" s="200">
        <f>K641</f>
        <v>0</v>
      </c>
      <c r="L640" s="358"/>
      <c r="M640" s="358"/>
      <c r="N640" s="358"/>
    </row>
    <row r="641" spans="2:14" ht="14.25" customHeight="1" hidden="1">
      <c r="B641" s="201" t="s">
        <v>401</v>
      </c>
      <c r="C641" s="389"/>
      <c r="D641" s="199" t="s">
        <v>301</v>
      </c>
      <c r="E641" s="199" t="s">
        <v>311</v>
      </c>
      <c r="F641" s="204" t="s">
        <v>406</v>
      </c>
      <c r="G641" s="199" t="s">
        <v>402</v>
      </c>
      <c r="H641" s="199"/>
      <c r="I641" s="200">
        <f>I642</f>
        <v>0</v>
      </c>
      <c r="J641" s="200">
        <f>J642</f>
        <v>0</v>
      </c>
      <c r="K641" s="200">
        <f>K642</f>
        <v>0</v>
      </c>
      <c r="L641" s="358"/>
      <c r="M641" s="358"/>
      <c r="N641" s="358"/>
    </row>
    <row r="642" spans="2:14" ht="12.75" customHeight="1" hidden="1">
      <c r="B642" s="201" t="s">
        <v>391</v>
      </c>
      <c r="C642" s="389"/>
      <c r="D642" s="199" t="s">
        <v>301</v>
      </c>
      <c r="E642" s="199" t="s">
        <v>311</v>
      </c>
      <c r="F642" s="204" t="s">
        <v>406</v>
      </c>
      <c r="G642" s="199" t="s">
        <v>402</v>
      </c>
      <c r="H642" s="199">
        <v>2</v>
      </c>
      <c r="I642" s="200"/>
      <c r="J642" s="200"/>
      <c r="K642" s="200"/>
      <c r="L642" s="358"/>
      <c r="M642" s="358"/>
      <c r="N642" s="358"/>
    </row>
    <row r="643" spans="2:14" ht="12.75" customHeight="1" hidden="1">
      <c r="B643" s="206" t="s">
        <v>407</v>
      </c>
      <c r="C643" s="389"/>
      <c r="D643" s="199" t="s">
        <v>301</v>
      </c>
      <c r="E643" s="199" t="s">
        <v>311</v>
      </c>
      <c r="F643" s="204" t="s">
        <v>406</v>
      </c>
      <c r="G643" s="199" t="s">
        <v>408</v>
      </c>
      <c r="H643" s="199"/>
      <c r="I643" s="200">
        <f>I644</f>
        <v>0</v>
      </c>
      <c r="J643" s="200">
        <f>J644</f>
        <v>0</v>
      </c>
      <c r="K643" s="200">
        <f>K644</f>
        <v>0</v>
      </c>
      <c r="L643" s="358"/>
      <c r="M643" s="358"/>
      <c r="N643" s="358"/>
    </row>
    <row r="644" spans="2:14" ht="12.75" customHeight="1" hidden="1">
      <c r="B644" s="206" t="s">
        <v>409</v>
      </c>
      <c r="C644" s="389"/>
      <c r="D644" s="199" t="s">
        <v>301</v>
      </c>
      <c r="E644" s="199" t="s">
        <v>311</v>
      </c>
      <c r="F644" s="204" t="s">
        <v>406</v>
      </c>
      <c r="G644" s="199" t="s">
        <v>410</v>
      </c>
      <c r="H644" s="199"/>
      <c r="I644" s="200">
        <f>I645</f>
        <v>0</v>
      </c>
      <c r="J644" s="200">
        <f>J645</f>
        <v>0</v>
      </c>
      <c r="K644" s="200">
        <f>K645</f>
        <v>0</v>
      </c>
      <c r="L644" s="358"/>
      <c r="M644" s="358"/>
      <c r="N644" s="358"/>
    </row>
    <row r="645" spans="2:14" ht="12.75" customHeight="1" hidden="1">
      <c r="B645" s="201" t="s">
        <v>391</v>
      </c>
      <c r="C645" s="389"/>
      <c r="D645" s="199" t="s">
        <v>301</v>
      </c>
      <c r="E645" s="199" t="s">
        <v>311</v>
      </c>
      <c r="F645" s="204" t="s">
        <v>406</v>
      </c>
      <c r="G645" s="199" t="s">
        <v>410</v>
      </c>
      <c r="H645" s="199">
        <v>2</v>
      </c>
      <c r="I645" s="200"/>
      <c r="J645" s="200"/>
      <c r="K645" s="200"/>
      <c r="L645" s="358"/>
      <c r="M645" s="358"/>
      <c r="N645" s="358"/>
    </row>
    <row r="646" spans="1:66" s="468" customFormat="1" ht="12.75" customHeight="1">
      <c r="A646" s="465"/>
      <c r="B646" s="378" t="s">
        <v>782</v>
      </c>
      <c r="C646" s="466">
        <v>904</v>
      </c>
      <c r="D646" s="220"/>
      <c r="E646" s="220"/>
      <c r="F646" s="310"/>
      <c r="G646" s="220"/>
      <c r="H646" s="220"/>
      <c r="I646" s="376">
        <f>I647</f>
        <v>1392.7</v>
      </c>
      <c r="J646" s="376">
        <f>J647</f>
        <v>1348.2</v>
      </c>
      <c r="K646" s="376">
        <f>K647</f>
        <v>1448.2</v>
      </c>
      <c r="L646" s="377"/>
      <c r="M646" s="358"/>
      <c r="N646" s="358"/>
      <c r="O646" s="354"/>
      <c r="P646" s="355"/>
      <c r="Q646" s="355"/>
      <c r="R646" s="355"/>
      <c r="S646" s="355"/>
      <c r="T646" s="355"/>
      <c r="U646" s="355"/>
      <c r="V646" s="355"/>
      <c r="W646" s="355"/>
      <c r="X646" s="355"/>
      <c r="Y646" s="355"/>
      <c r="Z646" s="355"/>
      <c r="AA646" s="355"/>
      <c r="AB646" s="355"/>
      <c r="AC646" s="355"/>
      <c r="AD646" s="355"/>
      <c r="AE646" s="355"/>
      <c r="AF646" s="467"/>
      <c r="AG646" s="467"/>
      <c r="AH646" s="467"/>
      <c r="AI646" s="467"/>
      <c r="AJ646" s="467"/>
      <c r="AK646" s="467"/>
      <c r="AL646" s="467"/>
      <c r="AM646" s="467"/>
      <c r="AN646" s="467"/>
      <c r="AO646" s="467"/>
      <c r="AP646" s="467"/>
      <c r="AQ646" s="467"/>
      <c r="AR646" s="467"/>
      <c r="AS646" s="467"/>
      <c r="AT646" s="467"/>
      <c r="AU646" s="467"/>
      <c r="AV646" s="467"/>
      <c r="AW646" s="467"/>
      <c r="AX646" s="467"/>
      <c r="AY646" s="467"/>
      <c r="AZ646" s="467"/>
      <c r="BA646" s="467"/>
      <c r="BB646" s="467"/>
      <c r="BC646" s="467"/>
      <c r="BD646" s="467"/>
      <c r="BE646" s="467"/>
      <c r="BF646" s="467"/>
      <c r="BG646" s="467"/>
      <c r="BH646" s="467"/>
      <c r="BI646" s="467"/>
      <c r="BJ646" s="467"/>
      <c r="BK646" s="467"/>
      <c r="BL646" s="467"/>
      <c r="BM646" s="467"/>
      <c r="BN646" s="467"/>
    </row>
    <row r="647" spans="1:66" s="468" customFormat="1" ht="12.75" customHeight="1">
      <c r="A647" s="465"/>
      <c r="B647" s="378" t="s">
        <v>300</v>
      </c>
      <c r="C647" s="382"/>
      <c r="D647" s="220" t="s">
        <v>301</v>
      </c>
      <c r="E647" s="220"/>
      <c r="F647" s="310"/>
      <c r="G647" s="220"/>
      <c r="H647" s="220"/>
      <c r="I647" s="376">
        <f>I648</f>
        <v>1392.7</v>
      </c>
      <c r="J647" s="376">
        <f>J648</f>
        <v>1348.2</v>
      </c>
      <c r="K647" s="376">
        <f>K648</f>
        <v>1448.2</v>
      </c>
      <c r="L647" s="358"/>
      <c r="M647" s="358"/>
      <c r="N647" s="358"/>
      <c r="O647" s="354"/>
      <c r="P647" s="355"/>
      <c r="Q647" s="355"/>
      <c r="R647" s="355"/>
      <c r="S647" s="355"/>
      <c r="T647" s="355"/>
      <c r="U647" s="355"/>
      <c r="V647" s="355"/>
      <c r="W647" s="355"/>
      <c r="X647" s="355"/>
      <c r="Y647" s="355"/>
      <c r="Z647" s="355"/>
      <c r="AA647" s="355"/>
      <c r="AB647" s="355"/>
      <c r="AC647" s="355"/>
      <c r="AD647" s="355"/>
      <c r="AE647" s="355"/>
      <c r="AF647" s="467"/>
      <c r="AG647" s="467"/>
      <c r="AH647" s="467"/>
      <c r="AI647" s="467"/>
      <c r="AJ647" s="467"/>
      <c r="AK647" s="467"/>
      <c r="AL647" s="467"/>
      <c r="AM647" s="467"/>
      <c r="AN647" s="467"/>
      <c r="AO647" s="467"/>
      <c r="AP647" s="467"/>
      <c r="AQ647" s="467"/>
      <c r="AR647" s="467"/>
      <c r="AS647" s="467"/>
      <c r="AT647" s="467"/>
      <c r="AU647" s="467"/>
      <c r="AV647" s="467"/>
      <c r="AW647" s="467"/>
      <c r="AX647" s="467"/>
      <c r="AY647" s="467"/>
      <c r="AZ647" s="467"/>
      <c r="BA647" s="467"/>
      <c r="BB647" s="467"/>
      <c r="BC647" s="467"/>
      <c r="BD647" s="467"/>
      <c r="BE647" s="467"/>
      <c r="BF647" s="467"/>
      <c r="BG647" s="467"/>
      <c r="BH647" s="467"/>
      <c r="BI647" s="467"/>
      <c r="BJ647" s="467"/>
      <c r="BK647" s="467"/>
      <c r="BL647" s="467"/>
      <c r="BM647" s="467"/>
      <c r="BN647" s="467"/>
    </row>
    <row r="648" spans="2:14" ht="12.75" customHeight="1">
      <c r="B648" s="206" t="s">
        <v>391</v>
      </c>
      <c r="C648" s="389"/>
      <c r="D648" s="199"/>
      <c r="E648" s="199"/>
      <c r="F648" s="204"/>
      <c r="G648" s="199"/>
      <c r="H648" s="199" t="s">
        <v>415</v>
      </c>
      <c r="I648" s="200">
        <f>I655+I658+I661</f>
        <v>1392.7</v>
      </c>
      <c r="J648" s="200">
        <f>J655+J658+J661</f>
        <v>1348.2</v>
      </c>
      <c r="K648" s="200">
        <f>K655+K658+K661</f>
        <v>1448.2</v>
      </c>
      <c r="L648" s="358"/>
      <c r="M648" s="358"/>
      <c r="N648" s="358"/>
    </row>
    <row r="649" spans="2:14" ht="12.75" customHeight="1">
      <c r="B649" s="206" t="s">
        <v>392</v>
      </c>
      <c r="C649" s="389"/>
      <c r="D649" s="199"/>
      <c r="E649" s="199"/>
      <c r="F649" s="204"/>
      <c r="G649" s="199"/>
      <c r="H649" s="199" t="s">
        <v>453</v>
      </c>
      <c r="I649" s="200"/>
      <c r="J649" s="200"/>
      <c r="K649" s="200"/>
      <c r="L649" s="358"/>
      <c r="M649" s="358"/>
      <c r="N649" s="358"/>
    </row>
    <row r="650" spans="2:14" ht="28.5" customHeight="1">
      <c r="B650" s="197" t="s">
        <v>310</v>
      </c>
      <c r="C650" s="389"/>
      <c r="D650" s="198" t="s">
        <v>301</v>
      </c>
      <c r="E650" s="198" t="s">
        <v>311</v>
      </c>
      <c r="F650" s="199"/>
      <c r="G650" s="199"/>
      <c r="H650" s="199"/>
      <c r="I650" s="200">
        <f>I651</f>
        <v>1389.7</v>
      </c>
      <c r="J650" s="200">
        <f>J651</f>
        <v>1348.2</v>
      </c>
      <c r="K650" s="200">
        <f>K651</f>
        <v>1448.2</v>
      </c>
      <c r="L650" s="358"/>
      <c r="M650" s="358"/>
      <c r="N650" s="358"/>
    </row>
    <row r="651" spans="2:14" ht="12.75" customHeight="1">
      <c r="B651" s="201" t="s">
        <v>395</v>
      </c>
      <c r="C651" s="389"/>
      <c r="D651" s="199" t="s">
        <v>301</v>
      </c>
      <c r="E651" s="199" t="s">
        <v>311</v>
      </c>
      <c r="F651" s="202" t="s">
        <v>396</v>
      </c>
      <c r="G651" s="199"/>
      <c r="H651" s="199"/>
      <c r="I651" s="200">
        <f>I652</f>
        <v>1389.7</v>
      </c>
      <c r="J651" s="200">
        <f>J652</f>
        <v>1348.2</v>
      </c>
      <c r="K651" s="200">
        <f>K652</f>
        <v>1448.2</v>
      </c>
      <c r="L651" s="358"/>
      <c r="M651" s="358"/>
      <c r="N651" s="358"/>
    </row>
    <row r="652" spans="2:14" ht="12.75" customHeight="1">
      <c r="B652" s="203" t="s">
        <v>421</v>
      </c>
      <c r="C652" s="389"/>
      <c r="D652" s="199" t="s">
        <v>301</v>
      </c>
      <c r="E652" s="199" t="s">
        <v>311</v>
      </c>
      <c r="F652" s="204" t="s">
        <v>406</v>
      </c>
      <c r="G652" s="199"/>
      <c r="H652" s="199"/>
      <c r="I652" s="200">
        <f>I655+I658</f>
        <v>1389.7</v>
      </c>
      <c r="J652" s="200">
        <f>J655+J658</f>
        <v>1348.2</v>
      </c>
      <c r="K652" s="200">
        <f>K655+K658</f>
        <v>1448.2</v>
      </c>
      <c r="L652" s="358"/>
      <c r="M652" s="358"/>
      <c r="N652" s="358"/>
    </row>
    <row r="653" spans="2:14" ht="41.25" customHeight="1">
      <c r="B653" s="205" t="s">
        <v>399</v>
      </c>
      <c r="C653" s="389"/>
      <c r="D653" s="199" t="s">
        <v>301</v>
      </c>
      <c r="E653" s="199" t="s">
        <v>311</v>
      </c>
      <c r="F653" s="204" t="s">
        <v>406</v>
      </c>
      <c r="G653" s="199" t="s">
        <v>400</v>
      </c>
      <c r="H653" s="199"/>
      <c r="I653" s="200">
        <f>I654</f>
        <v>1319.7</v>
      </c>
      <c r="J653" s="200">
        <f>J654</f>
        <v>1328.2</v>
      </c>
      <c r="K653" s="200">
        <f>K654</f>
        <v>1428.2</v>
      </c>
      <c r="L653" s="358"/>
      <c r="M653" s="358"/>
      <c r="N653" s="358"/>
    </row>
    <row r="654" spans="2:14" ht="12.75" customHeight="1">
      <c r="B654" s="201" t="s">
        <v>401</v>
      </c>
      <c r="C654" s="389"/>
      <c r="D654" s="199" t="s">
        <v>301</v>
      </c>
      <c r="E654" s="199" t="s">
        <v>311</v>
      </c>
      <c r="F654" s="204" t="s">
        <v>406</v>
      </c>
      <c r="G654" s="199" t="s">
        <v>402</v>
      </c>
      <c r="H654" s="199"/>
      <c r="I654" s="200">
        <f>I655</f>
        <v>1319.7</v>
      </c>
      <c r="J654" s="200">
        <f>J655</f>
        <v>1328.2</v>
      </c>
      <c r="K654" s="200">
        <f>K655</f>
        <v>1428.2</v>
      </c>
      <c r="L654" s="358"/>
      <c r="M654" s="358"/>
      <c r="N654" s="358"/>
    </row>
    <row r="655" spans="2:14" ht="12.75" customHeight="1">
      <c r="B655" s="201" t="s">
        <v>391</v>
      </c>
      <c r="C655" s="389"/>
      <c r="D655" s="199" t="s">
        <v>301</v>
      </c>
      <c r="E655" s="199" t="s">
        <v>311</v>
      </c>
      <c r="F655" s="204" t="s">
        <v>406</v>
      </c>
      <c r="G655" s="199" t="s">
        <v>402</v>
      </c>
      <c r="H655" s="199">
        <v>2</v>
      </c>
      <c r="I655" s="200">
        <v>1319.7</v>
      </c>
      <c r="J655" s="200">
        <v>1328.2</v>
      </c>
      <c r="K655" s="200">
        <v>1428.2</v>
      </c>
      <c r="L655" s="358"/>
      <c r="M655" s="358"/>
      <c r="N655" s="358"/>
    </row>
    <row r="656" spans="2:14" ht="12.75" customHeight="1">
      <c r="B656" s="206" t="s">
        <v>407</v>
      </c>
      <c r="C656" s="389"/>
      <c r="D656" s="199" t="s">
        <v>301</v>
      </c>
      <c r="E656" s="199" t="s">
        <v>311</v>
      </c>
      <c r="F656" s="204" t="s">
        <v>406</v>
      </c>
      <c r="G656" s="199" t="s">
        <v>408</v>
      </c>
      <c r="H656" s="199"/>
      <c r="I656" s="200">
        <f>I657</f>
        <v>70</v>
      </c>
      <c r="J656" s="200">
        <f>J657</f>
        <v>20</v>
      </c>
      <c r="K656" s="200">
        <f>K657</f>
        <v>20</v>
      </c>
      <c r="L656" s="358"/>
      <c r="M656" s="358"/>
      <c r="N656" s="358"/>
    </row>
    <row r="657" spans="2:14" ht="12.75" customHeight="1">
      <c r="B657" s="206" t="s">
        <v>409</v>
      </c>
      <c r="C657" s="389"/>
      <c r="D657" s="199" t="s">
        <v>301</v>
      </c>
      <c r="E657" s="199" t="s">
        <v>311</v>
      </c>
      <c r="F657" s="204" t="s">
        <v>406</v>
      </c>
      <c r="G657" s="199" t="s">
        <v>410</v>
      </c>
      <c r="H657" s="199"/>
      <c r="I657" s="200">
        <f>I658</f>
        <v>70</v>
      </c>
      <c r="J657" s="200">
        <f>J658</f>
        <v>20</v>
      </c>
      <c r="K657" s="200">
        <f>K658</f>
        <v>20</v>
      </c>
      <c r="L657" s="358"/>
      <c r="M657" s="358"/>
      <c r="N657" s="358"/>
    </row>
    <row r="658" spans="2:14" ht="12.75" customHeight="1">
      <c r="B658" s="201" t="s">
        <v>391</v>
      </c>
      <c r="C658" s="389"/>
      <c r="D658" s="199" t="s">
        <v>301</v>
      </c>
      <c r="E658" s="199" t="s">
        <v>311</v>
      </c>
      <c r="F658" s="204" t="s">
        <v>406</v>
      </c>
      <c r="G658" s="199" t="s">
        <v>410</v>
      </c>
      <c r="H658" s="199">
        <v>2</v>
      </c>
      <c r="I658" s="200">
        <v>70</v>
      </c>
      <c r="J658" s="200">
        <v>20</v>
      </c>
      <c r="K658" s="200">
        <v>20</v>
      </c>
      <c r="L658" s="358"/>
      <c r="M658" s="358"/>
      <c r="N658" s="358"/>
    </row>
    <row r="659" spans="2:14" ht="12.75" customHeight="1">
      <c r="B659" s="207" t="s">
        <v>411</v>
      </c>
      <c r="C659" s="389"/>
      <c r="D659" s="199" t="s">
        <v>301</v>
      </c>
      <c r="E659" s="199" t="s">
        <v>311</v>
      </c>
      <c r="F659" s="204" t="s">
        <v>406</v>
      </c>
      <c r="G659" s="199" t="s">
        <v>412</v>
      </c>
      <c r="H659" s="199"/>
      <c r="I659" s="200">
        <f>I660</f>
        <v>3</v>
      </c>
      <c r="J659" s="200">
        <f>J660</f>
        <v>0</v>
      </c>
      <c r="K659" s="200">
        <f>K660</f>
        <v>0</v>
      </c>
      <c r="L659" s="358"/>
      <c r="M659" s="358"/>
      <c r="N659" s="358"/>
    </row>
    <row r="660" spans="2:14" ht="12.75" customHeight="1">
      <c r="B660" s="207" t="s">
        <v>413</v>
      </c>
      <c r="C660" s="389"/>
      <c r="D660" s="199" t="s">
        <v>301</v>
      </c>
      <c r="E660" s="199" t="s">
        <v>311</v>
      </c>
      <c r="F660" s="204" t="s">
        <v>406</v>
      </c>
      <c r="G660" s="199" t="s">
        <v>414</v>
      </c>
      <c r="H660" s="199"/>
      <c r="I660" s="200">
        <f>I661</f>
        <v>3</v>
      </c>
      <c r="J660" s="200">
        <f>J661</f>
        <v>0</v>
      </c>
      <c r="K660" s="200">
        <f>K661</f>
        <v>0</v>
      </c>
      <c r="L660" s="358"/>
      <c r="M660" s="358"/>
      <c r="N660" s="358"/>
    </row>
    <row r="661" spans="2:14" ht="12.75" customHeight="1">
      <c r="B661" s="207" t="s">
        <v>391</v>
      </c>
      <c r="C661" s="389"/>
      <c r="D661" s="199" t="s">
        <v>301</v>
      </c>
      <c r="E661" s="199" t="s">
        <v>311</v>
      </c>
      <c r="F661" s="204" t="s">
        <v>406</v>
      </c>
      <c r="G661" s="199" t="s">
        <v>414</v>
      </c>
      <c r="H661" s="199" t="s">
        <v>415</v>
      </c>
      <c r="I661" s="200">
        <v>3</v>
      </c>
      <c r="J661" s="200"/>
      <c r="K661" s="200"/>
      <c r="L661" s="358"/>
      <c r="M661" s="358"/>
      <c r="N661" s="358"/>
    </row>
    <row r="662" spans="2:14" ht="27.75" customHeight="1">
      <c r="B662" s="309" t="s">
        <v>783</v>
      </c>
      <c r="C662" s="466">
        <v>905</v>
      </c>
      <c r="D662" s="220"/>
      <c r="E662" s="220"/>
      <c r="F662" s="406"/>
      <c r="G662" s="220"/>
      <c r="H662" s="220"/>
      <c r="I662" s="469">
        <f>I668+I687+I763+I675</f>
        <v>14977.900000000001</v>
      </c>
      <c r="J662" s="376">
        <f>J668+J687+J763+J675</f>
        <v>2643.6</v>
      </c>
      <c r="K662" s="376">
        <f>K668+K687+K763+K675</f>
        <v>2843.6</v>
      </c>
      <c r="L662" s="377"/>
      <c r="M662" s="358"/>
      <c r="N662" s="358"/>
    </row>
    <row r="663" spans="2:14" ht="15.75" customHeight="1" hidden="1">
      <c r="B663" s="206" t="s">
        <v>390</v>
      </c>
      <c r="C663" s="466"/>
      <c r="D663" s="199"/>
      <c r="E663" s="199"/>
      <c r="F663" s="293"/>
      <c r="G663" s="199"/>
      <c r="H663" s="199" t="s">
        <v>669</v>
      </c>
      <c r="I663" s="469"/>
      <c r="J663" s="200"/>
      <c r="K663" s="200"/>
      <c r="L663" s="358"/>
      <c r="M663" s="358"/>
      <c r="N663" s="358"/>
    </row>
    <row r="664" spans="2:14" ht="14.25" customHeight="1">
      <c r="B664" s="206" t="s">
        <v>391</v>
      </c>
      <c r="C664" s="466"/>
      <c r="D664" s="199"/>
      <c r="E664" s="199"/>
      <c r="F664" s="293"/>
      <c r="G664" s="199"/>
      <c r="H664" s="199" t="s">
        <v>415</v>
      </c>
      <c r="I664" s="469">
        <f>I674+I699+I703+I707+I711+I733+I752+I755+I758+I722+I769+I693+I686+I737+I728+I741+I746</f>
        <v>14647.7</v>
      </c>
      <c r="J664" s="200">
        <f>J674+J699+J703+J707+J711+J733+J752+J755+J758</f>
        <v>2313.4</v>
      </c>
      <c r="K664" s="200">
        <f>K674+K699+K703+K707+K711+K733+K752+K755+K758</f>
        <v>2513.4</v>
      </c>
      <c r="L664" s="358"/>
      <c r="M664" s="358"/>
      <c r="N664" s="358"/>
    </row>
    <row r="665" spans="2:14" ht="14.25" customHeight="1">
      <c r="B665" s="206" t="s">
        <v>392</v>
      </c>
      <c r="C665" s="466"/>
      <c r="D665" s="199"/>
      <c r="E665" s="199"/>
      <c r="F665" s="293"/>
      <c r="G665" s="199"/>
      <c r="H665" s="199" t="s">
        <v>453</v>
      </c>
      <c r="I665" s="469">
        <f>I762+I770+I680</f>
        <v>330.2</v>
      </c>
      <c r="J665" s="200">
        <f>J762+J770+J680</f>
        <v>330.2</v>
      </c>
      <c r="K665" s="200">
        <f>K762+K770+K680</f>
        <v>330.2</v>
      </c>
      <c r="L665" s="358"/>
      <c r="M665" s="358"/>
      <c r="N665" s="358"/>
    </row>
    <row r="666" spans="2:14" ht="14.25" customHeight="1" hidden="1">
      <c r="B666" s="206" t="s">
        <v>393</v>
      </c>
      <c r="C666" s="466"/>
      <c r="D666" s="199"/>
      <c r="E666" s="199"/>
      <c r="F666" s="293"/>
      <c r="G666" s="199"/>
      <c r="H666" s="199" t="s">
        <v>425</v>
      </c>
      <c r="I666" s="200"/>
      <c r="J666" s="200"/>
      <c r="K666" s="200"/>
      <c r="L666" s="358"/>
      <c r="M666" s="358"/>
      <c r="N666" s="358"/>
    </row>
    <row r="667" spans="2:14" ht="14.25" customHeight="1" hidden="1">
      <c r="B667" s="206" t="s">
        <v>394</v>
      </c>
      <c r="C667" s="466"/>
      <c r="D667" s="199"/>
      <c r="E667" s="199"/>
      <c r="F667" s="293"/>
      <c r="G667" s="199"/>
      <c r="H667" s="199" t="s">
        <v>670</v>
      </c>
      <c r="I667" s="200"/>
      <c r="J667" s="200"/>
      <c r="K667" s="200"/>
      <c r="L667" s="358"/>
      <c r="M667" s="358"/>
      <c r="N667" s="358"/>
    </row>
    <row r="668" spans="2:14" ht="14.25" customHeight="1">
      <c r="B668" s="378" t="s">
        <v>300</v>
      </c>
      <c r="C668" s="389"/>
      <c r="D668" s="220" t="s">
        <v>301</v>
      </c>
      <c r="E668" s="220"/>
      <c r="F668" s="406"/>
      <c r="G668" s="220"/>
      <c r="H668" s="220"/>
      <c r="I668" s="376">
        <f aca="true" t="shared" si="9" ref="I668:I673">I669</f>
        <v>45</v>
      </c>
      <c r="J668" s="376">
        <f aca="true" t="shared" si="10" ref="J668:J673">J669</f>
        <v>0</v>
      </c>
      <c r="K668" s="376">
        <f aca="true" t="shared" si="11" ref="K668:K673">K669</f>
        <v>0</v>
      </c>
      <c r="L668" s="358"/>
      <c r="M668" s="358"/>
      <c r="N668" s="358"/>
    </row>
    <row r="669" spans="2:14" ht="12.75" customHeight="1">
      <c r="B669" s="388" t="s">
        <v>314</v>
      </c>
      <c r="C669" s="389"/>
      <c r="D669" s="198" t="s">
        <v>301</v>
      </c>
      <c r="E669" s="198" t="s">
        <v>315</v>
      </c>
      <c r="F669" s="271"/>
      <c r="G669" s="199"/>
      <c r="H669" s="199"/>
      <c r="I669" s="200">
        <f t="shared" si="9"/>
        <v>45</v>
      </c>
      <c r="J669" s="200">
        <f t="shared" si="10"/>
        <v>0</v>
      </c>
      <c r="K669" s="200">
        <f t="shared" si="11"/>
        <v>0</v>
      </c>
      <c r="L669" s="358"/>
      <c r="M669" s="358"/>
      <c r="N669" s="358"/>
    </row>
    <row r="670" spans="2:14" ht="12.75" customHeight="1">
      <c r="B670" s="201" t="s">
        <v>395</v>
      </c>
      <c r="C670" s="389"/>
      <c r="D670" s="199" t="s">
        <v>301</v>
      </c>
      <c r="E670" s="199" t="s">
        <v>315</v>
      </c>
      <c r="F670" s="271" t="s">
        <v>396</v>
      </c>
      <c r="G670" s="199"/>
      <c r="H670" s="199"/>
      <c r="I670" s="200">
        <f t="shared" si="9"/>
        <v>45</v>
      </c>
      <c r="J670" s="200">
        <f t="shared" si="10"/>
        <v>0</v>
      </c>
      <c r="K670" s="200">
        <f t="shared" si="11"/>
        <v>0</v>
      </c>
      <c r="L670" s="358"/>
      <c r="M670" s="358"/>
      <c r="N670" s="358"/>
    </row>
    <row r="671" spans="2:14" ht="27.75" customHeight="1">
      <c r="B671" s="201" t="s">
        <v>462</v>
      </c>
      <c r="C671" s="389"/>
      <c r="D671" s="199" t="s">
        <v>301</v>
      </c>
      <c r="E671" s="199" t="s">
        <v>315</v>
      </c>
      <c r="F671" s="204" t="s">
        <v>463</v>
      </c>
      <c r="G671" s="241"/>
      <c r="H671" s="241"/>
      <c r="I671" s="200">
        <f t="shared" si="9"/>
        <v>45</v>
      </c>
      <c r="J671" s="200">
        <f t="shared" si="10"/>
        <v>0</v>
      </c>
      <c r="K671" s="200">
        <f t="shared" si="11"/>
        <v>0</v>
      </c>
      <c r="L671" s="358"/>
      <c r="M671" s="358"/>
      <c r="N671" s="358"/>
    </row>
    <row r="672" spans="2:14" ht="12.75" customHeight="1">
      <c r="B672" s="206" t="s">
        <v>407</v>
      </c>
      <c r="C672" s="389"/>
      <c r="D672" s="199" t="s">
        <v>301</v>
      </c>
      <c r="E672" s="199" t="s">
        <v>315</v>
      </c>
      <c r="F672" s="204" t="s">
        <v>463</v>
      </c>
      <c r="G672" s="241">
        <v>200</v>
      </c>
      <c r="H672" s="241"/>
      <c r="I672" s="200">
        <f t="shared" si="9"/>
        <v>45</v>
      </c>
      <c r="J672" s="200">
        <f t="shared" si="10"/>
        <v>0</v>
      </c>
      <c r="K672" s="200">
        <f t="shared" si="11"/>
        <v>0</v>
      </c>
      <c r="L672" s="358"/>
      <c r="M672" s="358"/>
      <c r="N672" s="358"/>
    </row>
    <row r="673" spans="2:14" ht="14.25" customHeight="1">
      <c r="B673" s="206" t="s">
        <v>409</v>
      </c>
      <c r="C673" s="389"/>
      <c r="D673" s="199" t="s">
        <v>301</v>
      </c>
      <c r="E673" s="199" t="s">
        <v>315</v>
      </c>
      <c r="F673" s="204" t="s">
        <v>463</v>
      </c>
      <c r="G673" s="241">
        <v>240</v>
      </c>
      <c r="H673" s="241"/>
      <c r="I673" s="200">
        <f t="shared" si="9"/>
        <v>45</v>
      </c>
      <c r="J673" s="200">
        <f t="shared" si="10"/>
        <v>0</v>
      </c>
      <c r="K673" s="200">
        <f t="shared" si="11"/>
        <v>0</v>
      </c>
      <c r="L673" s="358"/>
      <c r="M673" s="358"/>
      <c r="N673" s="358"/>
    </row>
    <row r="674" spans="2:14" ht="12.75" customHeight="1">
      <c r="B674" s="201" t="s">
        <v>391</v>
      </c>
      <c r="C674" s="384"/>
      <c r="D674" s="199" t="s">
        <v>301</v>
      </c>
      <c r="E674" s="199" t="s">
        <v>315</v>
      </c>
      <c r="F674" s="204" t="s">
        <v>463</v>
      </c>
      <c r="G674" s="241">
        <v>240</v>
      </c>
      <c r="H674" s="199" t="s">
        <v>415</v>
      </c>
      <c r="I674" s="200">
        <v>45</v>
      </c>
      <c r="J674" s="200"/>
      <c r="K674" s="200"/>
      <c r="L674" s="358"/>
      <c r="M674" s="358"/>
      <c r="N674" s="358"/>
    </row>
    <row r="675" spans="2:14" ht="12.75" customHeight="1">
      <c r="B675" s="378" t="s">
        <v>320</v>
      </c>
      <c r="C675" s="384"/>
      <c r="D675" s="220" t="s">
        <v>321</v>
      </c>
      <c r="E675" s="199"/>
      <c r="F675" s="204"/>
      <c r="G675" s="241"/>
      <c r="H675" s="199"/>
      <c r="I675" s="376">
        <f>I681+I677</f>
        <v>1109.5</v>
      </c>
      <c r="J675" s="376">
        <f>J681+J677</f>
        <v>330.2</v>
      </c>
      <c r="K675" s="376">
        <f>K681+K677</f>
        <v>330.2</v>
      </c>
      <c r="L675" s="358"/>
      <c r="M675" s="358"/>
      <c r="N675" s="358"/>
    </row>
    <row r="676" spans="2:14" ht="14.25">
      <c r="B676" s="470" t="s">
        <v>484</v>
      </c>
      <c r="C676" s="383"/>
      <c r="D676" s="198" t="s">
        <v>321</v>
      </c>
      <c r="E676" s="198" t="s">
        <v>323</v>
      </c>
      <c r="F676" s="238" t="s">
        <v>485</v>
      </c>
      <c r="G676" s="239"/>
      <c r="H676" s="198"/>
      <c r="I676" s="240">
        <f>I677</f>
        <v>330.2</v>
      </c>
      <c r="J676" s="240">
        <f>J677</f>
        <v>330.2</v>
      </c>
      <c r="K676" s="240">
        <f>K677</f>
        <v>330.2</v>
      </c>
      <c r="L676" s="358"/>
      <c r="M676" s="358"/>
      <c r="N676" s="358"/>
    </row>
    <row r="677" spans="2:14" ht="12.75" customHeight="1">
      <c r="B677" s="201" t="s">
        <v>486</v>
      </c>
      <c r="C677" s="384"/>
      <c r="D677" s="199" t="s">
        <v>321</v>
      </c>
      <c r="E677" s="199" t="s">
        <v>323</v>
      </c>
      <c r="F677" s="204" t="s">
        <v>485</v>
      </c>
      <c r="G677" s="241"/>
      <c r="H677" s="199"/>
      <c r="I677" s="200">
        <f>I678</f>
        <v>330.2</v>
      </c>
      <c r="J677" s="200">
        <f>J678</f>
        <v>330.2</v>
      </c>
      <c r="K677" s="200">
        <f>K678</f>
        <v>330.2</v>
      </c>
      <c r="L677" s="358"/>
      <c r="M677" s="358"/>
      <c r="N677" s="358"/>
    </row>
    <row r="678" spans="2:14" ht="12.75" customHeight="1">
      <c r="B678" s="206" t="s">
        <v>407</v>
      </c>
      <c r="C678" s="384"/>
      <c r="D678" s="199" t="s">
        <v>321</v>
      </c>
      <c r="E678" s="199" t="s">
        <v>323</v>
      </c>
      <c r="F678" s="204" t="s">
        <v>485</v>
      </c>
      <c r="G678" s="241">
        <v>200</v>
      </c>
      <c r="H678" s="199"/>
      <c r="I678" s="200">
        <f>I679</f>
        <v>330.2</v>
      </c>
      <c r="J678" s="200">
        <f>J679</f>
        <v>330.2</v>
      </c>
      <c r="K678" s="200">
        <f>K679</f>
        <v>330.2</v>
      </c>
      <c r="L678" s="358"/>
      <c r="M678" s="358"/>
      <c r="N678" s="358"/>
    </row>
    <row r="679" spans="2:14" ht="12.75" customHeight="1">
      <c r="B679" s="206" t="s">
        <v>409</v>
      </c>
      <c r="C679" s="384"/>
      <c r="D679" s="199" t="s">
        <v>321</v>
      </c>
      <c r="E679" s="199" t="s">
        <v>323</v>
      </c>
      <c r="F679" s="204" t="s">
        <v>485</v>
      </c>
      <c r="G679" s="241">
        <v>240</v>
      </c>
      <c r="H679" s="199"/>
      <c r="I679" s="200">
        <f>I680</f>
        <v>330.2</v>
      </c>
      <c r="J679" s="200">
        <f>J680</f>
        <v>330.2</v>
      </c>
      <c r="K679" s="200">
        <f>K680</f>
        <v>330.2</v>
      </c>
      <c r="L679" s="358"/>
      <c r="M679" s="358"/>
      <c r="N679" s="358"/>
    </row>
    <row r="680" spans="2:14" ht="12.75" customHeight="1">
      <c r="B680" s="201" t="s">
        <v>391</v>
      </c>
      <c r="C680" s="384"/>
      <c r="D680" s="199" t="s">
        <v>321</v>
      </c>
      <c r="E680" s="199" t="s">
        <v>323</v>
      </c>
      <c r="F680" s="204" t="s">
        <v>485</v>
      </c>
      <c r="G680" s="241">
        <v>240</v>
      </c>
      <c r="H680" s="199" t="s">
        <v>453</v>
      </c>
      <c r="I680" s="200">
        <v>330.2</v>
      </c>
      <c r="J680" s="200">
        <v>330.2</v>
      </c>
      <c r="K680" s="200">
        <v>330.2</v>
      </c>
      <c r="L680" s="358"/>
      <c r="M680" s="358"/>
      <c r="N680" s="358"/>
    </row>
    <row r="681" spans="2:14" ht="12.75" customHeight="1">
      <c r="B681" s="391" t="s">
        <v>326</v>
      </c>
      <c r="C681" s="384"/>
      <c r="D681" s="198" t="s">
        <v>321</v>
      </c>
      <c r="E681" s="198" t="s">
        <v>327</v>
      </c>
      <c r="F681" s="204"/>
      <c r="G681" s="241"/>
      <c r="H681" s="199"/>
      <c r="I681" s="240">
        <f>I682</f>
        <v>779.3</v>
      </c>
      <c r="J681" s="240">
        <f>J682</f>
        <v>0</v>
      </c>
      <c r="K681" s="240">
        <f>K682</f>
        <v>0</v>
      </c>
      <c r="L681" s="358"/>
      <c r="M681" s="358"/>
      <c r="N681" s="358"/>
    </row>
    <row r="682" spans="2:14" ht="27.75" customHeight="1">
      <c r="B682" s="392" t="s">
        <v>488</v>
      </c>
      <c r="C682" s="384"/>
      <c r="D682" s="199" t="s">
        <v>321</v>
      </c>
      <c r="E682" s="199" t="s">
        <v>327</v>
      </c>
      <c r="F682" s="471" t="s">
        <v>489</v>
      </c>
      <c r="G682" s="241"/>
      <c r="H682" s="199"/>
      <c r="I682" s="200">
        <f>I683</f>
        <v>779.3</v>
      </c>
      <c r="J682" s="200">
        <f>J683</f>
        <v>0</v>
      </c>
      <c r="K682" s="200">
        <f>K683</f>
        <v>0</v>
      </c>
      <c r="L682" s="358"/>
      <c r="M682" s="358"/>
      <c r="N682" s="358"/>
    </row>
    <row r="683" spans="2:14" ht="12.75" customHeight="1">
      <c r="B683" s="472" t="s">
        <v>502</v>
      </c>
      <c r="C683" s="384"/>
      <c r="D683" s="199" t="s">
        <v>321</v>
      </c>
      <c r="E683" s="199" t="s">
        <v>327</v>
      </c>
      <c r="F683" s="471" t="s">
        <v>503</v>
      </c>
      <c r="G683" s="241"/>
      <c r="H683" s="199"/>
      <c r="I683" s="200">
        <f>I684</f>
        <v>779.3</v>
      </c>
      <c r="J683" s="200">
        <f>J684</f>
        <v>0</v>
      </c>
      <c r="K683" s="200">
        <f>K684</f>
        <v>0</v>
      </c>
      <c r="L683" s="358"/>
      <c r="M683" s="358"/>
      <c r="N683" s="358"/>
    </row>
    <row r="684" spans="2:14" ht="12.75" customHeight="1">
      <c r="B684" s="206" t="s">
        <v>407</v>
      </c>
      <c r="C684" s="384"/>
      <c r="D684" s="199" t="s">
        <v>321</v>
      </c>
      <c r="E684" s="199" t="s">
        <v>327</v>
      </c>
      <c r="F684" s="471" t="s">
        <v>503</v>
      </c>
      <c r="G684" s="241">
        <v>200</v>
      </c>
      <c r="H684" s="241"/>
      <c r="I684" s="200">
        <f>I685</f>
        <v>779.3</v>
      </c>
      <c r="J684" s="200">
        <f>J685</f>
        <v>0</v>
      </c>
      <c r="K684" s="200">
        <f>K685</f>
        <v>0</v>
      </c>
      <c r="L684" s="358"/>
      <c r="M684" s="358"/>
      <c r="N684" s="358"/>
    </row>
    <row r="685" spans="2:14" ht="12.75" customHeight="1">
      <c r="B685" s="206" t="s">
        <v>409</v>
      </c>
      <c r="C685" s="384"/>
      <c r="D685" s="199" t="s">
        <v>321</v>
      </c>
      <c r="E685" s="199" t="s">
        <v>327</v>
      </c>
      <c r="F685" s="471" t="s">
        <v>503</v>
      </c>
      <c r="G685" s="241">
        <v>240</v>
      </c>
      <c r="H685" s="241"/>
      <c r="I685" s="200">
        <f>I686</f>
        <v>779.3</v>
      </c>
      <c r="J685" s="200">
        <f>J686</f>
        <v>0</v>
      </c>
      <c r="K685" s="200">
        <f>K686</f>
        <v>0</v>
      </c>
      <c r="L685" s="358"/>
      <c r="M685" s="358"/>
      <c r="N685" s="358"/>
    </row>
    <row r="686" spans="2:14" ht="12.75" customHeight="1">
      <c r="B686" s="201" t="s">
        <v>391</v>
      </c>
      <c r="C686" s="384"/>
      <c r="D686" s="199" t="s">
        <v>321</v>
      </c>
      <c r="E686" s="199" t="s">
        <v>327</v>
      </c>
      <c r="F686" s="471" t="s">
        <v>503</v>
      </c>
      <c r="G686" s="241">
        <v>240</v>
      </c>
      <c r="H686" s="199" t="s">
        <v>415</v>
      </c>
      <c r="I686" s="200">
        <v>779.3</v>
      </c>
      <c r="J686" s="200"/>
      <c r="K686" s="200"/>
      <c r="L686" s="358"/>
      <c r="M686" s="358"/>
      <c r="N686" s="358"/>
    </row>
    <row r="687" spans="2:14" ht="14.25" customHeight="1">
      <c r="B687" s="378" t="s">
        <v>328</v>
      </c>
      <c r="C687" s="382"/>
      <c r="D687" s="220" t="s">
        <v>329</v>
      </c>
      <c r="E687" s="199"/>
      <c r="F687" s="199"/>
      <c r="G687" s="199"/>
      <c r="H687" s="241"/>
      <c r="I687" s="376">
        <f>I694+I723+I747+I688</f>
        <v>13823.400000000001</v>
      </c>
      <c r="J687" s="376">
        <f>J694+J723+J747+J737</f>
        <v>2313.4</v>
      </c>
      <c r="K687" s="376">
        <f>K694+K723+K747</f>
        <v>2513.4</v>
      </c>
      <c r="L687" s="358"/>
      <c r="M687" s="358"/>
      <c r="N687" s="358"/>
    </row>
    <row r="688" spans="2:14" ht="14.25" customHeight="1">
      <c r="B688" s="197" t="s">
        <v>330</v>
      </c>
      <c r="C688" s="382"/>
      <c r="D688" s="198" t="s">
        <v>329</v>
      </c>
      <c r="E688" s="198" t="s">
        <v>331</v>
      </c>
      <c r="F688" s="198"/>
      <c r="G688" s="198"/>
      <c r="H688" s="239"/>
      <c r="I688" s="240">
        <f>I689</f>
        <v>85</v>
      </c>
      <c r="J688" s="240">
        <f>J689</f>
        <v>0</v>
      </c>
      <c r="K688" s="240">
        <f>K689</f>
        <v>0</v>
      </c>
      <c r="L688" s="358"/>
      <c r="M688" s="358"/>
      <c r="N688" s="358"/>
    </row>
    <row r="689" spans="2:14" ht="14.25" customHeight="1">
      <c r="B689" s="205" t="s">
        <v>395</v>
      </c>
      <c r="C689" s="382"/>
      <c r="D689" s="199" t="s">
        <v>329</v>
      </c>
      <c r="E689" s="199" t="s">
        <v>331</v>
      </c>
      <c r="F689" s="271" t="s">
        <v>396</v>
      </c>
      <c r="G689" s="199"/>
      <c r="H689" s="241"/>
      <c r="I689" s="200">
        <f>I690</f>
        <v>85</v>
      </c>
      <c r="J689" s="200">
        <f>J690</f>
        <v>0</v>
      </c>
      <c r="K689" s="200">
        <f>K690</f>
        <v>0</v>
      </c>
      <c r="L689" s="358"/>
      <c r="M689" s="358"/>
      <c r="N689" s="358"/>
    </row>
    <row r="690" spans="2:14" ht="27.75" customHeight="1">
      <c r="B690" s="222" t="s">
        <v>508</v>
      </c>
      <c r="C690" s="382"/>
      <c r="D690" s="199" t="s">
        <v>329</v>
      </c>
      <c r="E690" s="199" t="s">
        <v>331</v>
      </c>
      <c r="F690" s="204" t="s">
        <v>509</v>
      </c>
      <c r="G690" s="199"/>
      <c r="H690" s="241"/>
      <c r="I690" s="200">
        <f>I691</f>
        <v>85</v>
      </c>
      <c r="J690" s="200">
        <f>J691</f>
        <v>0</v>
      </c>
      <c r="K690" s="200">
        <f>K691</f>
        <v>0</v>
      </c>
      <c r="L690" s="358"/>
      <c r="M690" s="358"/>
      <c r="N690" s="358"/>
    </row>
    <row r="691" spans="2:14" ht="14.25" customHeight="1">
      <c r="B691" s="205" t="s">
        <v>407</v>
      </c>
      <c r="C691" s="382"/>
      <c r="D691" s="199" t="s">
        <v>329</v>
      </c>
      <c r="E691" s="199" t="s">
        <v>331</v>
      </c>
      <c r="F691" s="204" t="s">
        <v>509</v>
      </c>
      <c r="G691" s="241">
        <v>200</v>
      </c>
      <c r="H691" s="241"/>
      <c r="I691" s="200">
        <f>I692</f>
        <v>85</v>
      </c>
      <c r="J691" s="200">
        <f>J692</f>
        <v>0</v>
      </c>
      <c r="K691" s="200">
        <f>K692</f>
        <v>0</v>
      </c>
      <c r="L691" s="358"/>
      <c r="M691" s="358"/>
      <c r="N691" s="358"/>
    </row>
    <row r="692" spans="2:14" ht="14.25" customHeight="1">
      <c r="B692" s="205" t="s">
        <v>409</v>
      </c>
      <c r="C692" s="382"/>
      <c r="D692" s="199" t="s">
        <v>329</v>
      </c>
      <c r="E692" s="199" t="s">
        <v>331</v>
      </c>
      <c r="F692" s="204" t="s">
        <v>509</v>
      </c>
      <c r="G692" s="241">
        <v>240</v>
      </c>
      <c r="H692" s="241"/>
      <c r="I692" s="200">
        <f>I693</f>
        <v>85</v>
      </c>
      <c r="J692" s="200">
        <f>J693</f>
        <v>0</v>
      </c>
      <c r="K692" s="200">
        <f>K693</f>
        <v>0</v>
      </c>
      <c r="L692" s="358"/>
      <c r="M692" s="358"/>
      <c r="N692" s="358"/>
    </row>
    <row r="693" spans="2:14" ht="14.25" customHeight="1">
      <c r="B693" s="205" t="s">
        <v>391</v>
      </c>
      <c r="C693" s="382"/>
      <c r="D693" s="199" t="s">
        <v>329</v>
      </c>
      <c r="E693" s="199" t="s">
        <v>331</v>
      </c>
      <c r="F693" s="204" t="s">
        <v>509</v>
      </c>
      <c r="G693" s="241">
        <v>240</v>
      </c>
      <c r="H693" s="241">
        <v>2</v>
      </c>
      <c r="I693" s="200">
        <v>85</v>
      </c>
      <c r="J693" s="200"/>
      <c r="K693" s="200"/>
      <c r="L693" s="358"/>
      <c r="M693" s="358"/>
      <c r="N693" s="358"/>
    </row>
    <row r="694" spans="2:14" ht="14.25" customHeight="1" hidden="1">
      <c r="B694" s="395" t="s">
        <v>332</v>
      </c>
      <c r="C694" s="390"/>
      <c r="D694" s="198" t="s">
        <v>329</v>
      </c>
      <c r="E694" s="198" t="s">
        <v>333</v>
      </c>
      <c r="F694" s="199"/>
      <c r="G694" s="199"/>
      <c r="H694" s="199"/>
      <c r="I694" s="200">
        <f>I695+I718</f>
        <v>0</v>
      </c>
      <c r="J694" s="200">
        <f>J695</f>
        <v>0</v>
      </c>
      <c r="K694" s="200">
        <f>K695</f>
        <v>0</v>
      </c>
      <c r="L694" s="358"/>
      <c r="M694" s="358"/>
      <c r="N694" s="358"/>
    </row>
    <row r="695" spans="2:14" ht="26.25" customHeight="1" hidden="1">
      <c r="B695" s="373" t="s">
        <v>527</v>
      </c>
      <c r="C695" s="384"/>
      <c r="D695" s="199" t="s">
        <v>329</v>
      </c>
      <c r="E695" s="199" t="s">
        <v>333</v>
      </c>
      <c r="F695" s="204" t="s">
        <v>528</v>
      </c>
      <c r="G695" s="199"/>
      <c r="H695" s="199"/>
      <c r="I695" s="200">
        <f>I696+I700+I704+I708</f>
        <v>0</v>
      </c>
      <c r="J695" s="200">
        <f>J696+J700+J704+J708</f>
        <v>0</v>
      </c>
      <c r="K695" s="200">
        <f>K696+K700+K704+K708</f>
        <v>0</v>
      </c>
      <c r="L695" s="358"/>
      <c r="M695" s="358"/>
      <c r="N695" s="358"/>
    </row>
    <row r="696" spans="2:14" ht="14.25" customHeight="1" hidden="1">
      <c r="B696" s="264" t="s">
        <v>529</v>
      </c>
      <c r="C696" s="384"/>
      <c r="D696" s="199" t="s">
        <v>329</v>
      </c>
      <c r="E696" s="199" t="s">
        <v>333</v>
      </c>
      <c r="F696" s="204" t="s">
        <v>530</v>
      </c>
      <c r="G696" s="199"/>
      <c r="H696" s="199"/>
      <c r="I696" s="200">
        <f>I697</f>
        <v>0</v>
      </c>
      <c r="J696" s="200">
        <f>J697</f>
        <v>0</v>
      </c>
      <c r="K696" s="200">
        <f>K697</f>
        <v>0</v>
      </c>
      <c r="L696" s="358"/>
      <c r="M696" s="358"/>
      <c r="N696" s="358"/>
    </row>
    <row r="697" spans="2:14" ht="14.25" customHeight="1" hidden="1">
      <c r="B697" s="206" t="s">
        <v>407</v>
      </c>
      <c r="C697" s="384"/>
      <c r="D697" s="199" t="s">
        <v>329</v>
      </c>
      <c r="E697" s="199" t="s">
        <v>333</v>
      </c>
      <c r="F697" s="204" t="s">
        <v>530</v>
      </c>
      <c r="G697" s="199" t="s">
        <v>408</v>
      </c>
      <c r="H697" s="426"/>
      <c r="I697" s="200">
        <f>I698</f>
        <v>0</v>
      </c>
      <c r="J697" s="200">
        <f>J698</f>
        <v>0</v>
      </c>
      <c r="K697" s="200">
        <f>K698</f>
        <v>0</v>
      </c>
      <c r="L697" s="358"/>
      <c r="M697" s="358"/>
      <c r="N697" s="358"/>
    </row>
    <row r="698" spans="2:14" ht="12.75" customHeight="1" hidden="1">
      <c r="B698" s="206" t="s">
        <v>409</v>
      </c>
      <c r="C698" s="384"/>
      <c r="D698" s="199" t="s">
        <v>329</v>
      </c>
      <c r="E698" s="199" t="s">
        <v>333</v>
      </c>
      <c r="F698" s="204" t="s">
        <v>530</v>
      </c>
      <c r="G698" s="199" t="s">
        <v>410</v>
      </c>
      <c r="H698" s="199"/>
      <c r="I698" s="200">
        <f>I699</f>
        <v>0</v>
      </c>
      <c r="J698" s="200">
        <f>J699</f>
        <v>0</v>
      </c>
      <c r="K698" s="200">
        <f>K699</f>
        <v>0</v>
      </c>
      <c r="L698" s="358"/>
      <c r="M698" s="358"/>
      <c r="N698" s="358"/>
    </row>
    <row r="699" spans="2:14" ht="12.75" customHeight="1" hidden="1">
      <c r="B699" s="201" t="s">
        <v>391</v>
      </c>
      <c r="C699" s="384"/>
      <c r="D699" s="199" t="s">
        <v>329</v>
      </c>
      <c r="E699" s="199" t="s">
        <v>333</v>
      </c>
      <c r="F699" s="204" t="s">
        <v>530</v>
      </c>
      <c r="G699" s="199" t="s">
        <v>410</v>
      </c>
      <c r="H699" s="199">
        <v>2</v>
      </c>
      <c r="I699" s="200">
        <v>0</v>
      </c>
      <c r="J699" s="200"/>
      <c r="K699" s="200"/>
      <c r="L699" s="358"/>
      <c r="M699" s="358"/>
      <c r="N699" s="358"/>
    </row>
    <row r="700" spans="2:14" ht="14.25" customHeight="1" hidden="1">
      <c r="B700" s="264" t="s">
        <v>531</v>
      </c>
      <c r="C700" s="381"/>
      <c r="D700" s="199" t="s">
        <v>329</v>
      </c>
      <c r="E700" s="199" t="s">
        <v>333</v>
      </c>
      <c r="F700" s="204" t="s">
        <v>532</v>
      </c>
      <c r="G700" s="199"/>
      <c r="H700" s="199"/>
      <c r="I700" s="200">
        <f>I701</f>
        <v>0</v>
      </c>
      <c r="J700" s="200">
        <f>J701</f>
        <v>0</v>
      </c>
      <c r="K700" s="200">
        <f>K701</f>
        <v>0</v>
      </c>
      <c r="L700" s="358"/>
      <c r="M700" s="358"/>
      <c r="N700" s="358"/>
    </row>
    <row r="701" spans="2:14" ht="14.25" customHeight="1" hidden="1">
      <c r="B701" s="206" t="s">
        <v>407</v>
      </c>
      <c r="C701" s="381"/>
      <c r="D701" s="199" t="s">
        <v>329</v>
      </c>
      <c r="E701" s="199" t="s">
        <v>333</v>
      </c>
      <c r="F701" s="204" t="s">
        <v>532</v>
      </c>
      <c r="G701" s="199" t="s">
        <v>408</v>
      </c>
      <c r="H701" s="199"/>
      <c r="I701" s="200">
        <f>I702</f>
        <v>0</v>
      </c>
      <c r="J701" s="200">
        <f>J702</f>
        <v>0</v>
      </c>
      <c r="K701" s="200">
        <f>K702</f>
        <v>0</v>
      </c>
      <c r="L701" s="358"/>
      <c r="M701" s="358"/>
      <c r="N701" s="358"/>
    </row>
    <row r="702" spans="2:14" ht="14.25" customHeight="1" hidden="1">
      <c r="B702" s="206" t="s">
        <v>409</v>
      </c>
      <c r="C702" s="384"/>
      <c r="D702" s="199" t="s">
        <v>329</v>
      </c>
      <c r="E702" s="199" t="s">
        <v>333</v>
      </c>
      <c r="F702" s="204" t="s">
        <v>532</v>
      </c>
      <c r="G702" s="199" t="s">
        <v>410</v>
      </c>
      <c r="H702" s="199"/>
      <c r="I702" s="200">
        <f>I703</f>
        <v>0</v>
      </c>
      <c r="J702" s="200">
        <f>J703</f>
        <v>0</v>
      </c>
      <c r="K702" s="200">
        <f>K703</f>
        <v>0</v>
      </c>
      <c r="L702" s="358"/>
      <c r="M702" s="358"/>
      <c r="N702" s="358"/>
    </row>
    <row r="703" spans="2:14" ht="12.75" customHeight="1" hidden="1">
      <c r="B703" s="201" t="s">
        <v>391</v>
      </c>
      <c r="C703" s="381"/>
      <c r="D703" s="199" t="s">
        <v>329</v>
      </c>
      <c r="E703" s="199" t="s">
        <v>333</v>
      </c>
      <c r="F703" s="204" t="s">
        <v>532</v>
      </c>
      <c r="G703" s="199" t="s">
        <v>410</v>
      </c>
      <c r="H703" s="199" t="s">
        <v>415</v>
      </c>
      <c r="I703" s="200"/>
      <c r="J703" s="200"/>
      <c r="K703" s="200"/>
      <c r="L703" s="358"/>
      <c r="M703" s="358"/>
      <c r="N703" s="358"/>
    </row>
    <row r="704" spans="2:14" ht="12.75" customHeight="1" hidden="1">
      <c r="B704" s="264" t="s">
        <v>533</v>
      </c>
      <c r="C704" s="381"/>
      <c r="D704" s="199" t="s">
        <v>329</v>
      </c>
      <c r="E704" s="199" t="s">
        <v>333</v>
      </c>
      <c r="F704" s="204" t="s">
        <v>534</v>
      </c>
      <c r="G704" s="199"/>
      <c r="H704" s="199"/>
      <c r="I704" s="200">
        <f>I705</f>
        <v>0</v>
      </c>
      <c r="J704" s="200">
        <f>J705</f>
        <v>0</v>
      </c>
      <c r="K704" s="200">
        <f>K705</f>
        <v>0</v>
      </c>
      <c r="L704" s="358"/>
      <c r="M704" s="358"/>
      <c r="N704" s="358"/>
    </row>
    <row r="705" spans="2:14" ht="12.75" customHeight="1" hidden="1">
      <c r="B705" s="206" t="s">
        <v>407</v>
      </c>
      <c r="C705" s="381"/>
      <c r="D705" s="199" t="s">
        <v>329</v>
      </c>
      <c r="E705" s="199" t="s">
        <v>333</v>
      </c>
      <c r="F705" s="204" t="s">
        <v>534</v>
      </c>
      <c r="G705" s="199" t="s">
        <v>408</v>
      </c>
      <c r="H705" s="199"/>
      <c r="I705" s="200">
        <f>I706</f>
        <v>0</v>
      </c>
      <c r="J705" s="200">
        <f>J706</f>
        <v>0</v>
      </c>
      <c r="K705" s="200">
        <f>K706</f>
        <v>0</v>
      </c>
      <c r="L705" s="358"/>
      <c r="M705" s="358"/>
      <c r="N705" s="358"/>
    </row>
    <row r="706" spans="2:14" ht="14.25" customHeight="1" hidden="1">
      <c r="B706" s="206" t="s">
        <v>409</v>
      </c>
      <c r="C706" s="381"/>
      <c r="D706" s="199" t="s">
        <v>329</v>
      </c>
      <c r="E706" s="199" t="s">
        <v>333</v>
      </c>
      <c r="F706" s="204" t="s">
        <v>534</v>
      </c>
      <c r="G706" s="199" t="s">
        <v>410</v>
      </c>
      <c r="H706" s="199"/>
      <c r="I706" s="200">
        <f>I707</f>
        <v>0</v>
      </c>
      <c r="J706" s="200">
        <f>J707</f>
        <v>0</v>
      </c>
      <c r="K706" s="200">
        <f>K707</f>
        <v>0</v>
      </c>
      <c r="L706" s="358"/>
      <c r="M706" s="358"/>
      <c r="N706" s="358"/>
    </row>
    <row r="707" spans="2:14" ht="14.25" customHeight="1" hidden="1">
      <c r="B707" s="201" t="s">
        <v>391</v>
      </c>
      <c r="C707" s="381"/>
      <c r="D707" s="199" t="s">
        <v>329</v>
      </c>
      <c r="E707" s="199" t="s">
        <v>333</v>
      </c>
      <c r="F707" s="204" t="s">
        <v>534</v>
      </c>
      <c r="G707" s="199" t="s">
        <v>410</v>
      </c>
      <c r="H707" s="199" t="s">
        <v>415</v>
      </c>
      <c r="I707" s="200"/>
      <c r="J707" s="200"/>
      <c r="K707" s="200"/>
      <c r="L707" s="358"/>
      <c r="M707" s="358"/>
      <c r="N707" s="358"/>
    </row>
    <row r="708" spans="2:14" ht="12.75" customHeight="1" hidden="1">
      <c r="B708" s="264" t="s">
        <v>535</v>
      </c>
      <c r="C708" s="384"/>
      <c r="D708" s="199" t="s">
        <v>329</v>
      </c>
      <c r="E708" s="199" t="s">
        <v>333</v>
      </c>
      <c r="F708" s="204" t="s">
        <v>536</v>
      </c>
      <c r="G708" s="199"/>
      <c r="H708" s="199"/>
      <c r="I708" s="200">
        <f>I709</f>
        <v>0</v>
      </c>
      <c r="J708" s="200">
        <f>J709</f>
        <v>0</v>
      </c>
      <c r="K708" s="200">
        <f>K709</f>
        <v>0</v>
      </c>
      <c r="L708" s="358"/>
      <c r="M708" s="358"/>
      <c r="N708" s="358"/>
    </row>
    <row r="709" spans="2:14" ht="12.75" customHeight="1" hidden="1">
      <c r="B709" s="206" t="s">
        <v>407</v>
      </c>
      <c r="C709" s="384"/>
      <c r="D709" s="199" t="s">
        <v>329</v>
      </c>
      <c r="E709" s="199" t="s">
        <v>333</v>
      </c>
      <c r="F709" s="204" t="s">
        <v>536</v>
      </c>
      <c r="G709" s="199" t="s">
        <v>408</v>
      </c>
      <c r="H709" s="199"/>
      <c r="I709" s="200">
        <f>I710</f>
        <v>0</v>
      </c>
      <c r="J709" s="200">
        <f>J710</f>
        <v>0</v>
      </c>
      <c r="K709" s="200">
        <f>K710</f>
        <v>0</v>
      </c>
      <c r="L709" s="358"/>
      <c r="M709" s="358"/>
      <c r="N709" s="358"/>
    </row>
    <row r="710" spans="2:14" ht="12.75" customHeight="1" hidden="1">
      <c r="B710" s="206" t="s">
        <v>409</v>
      </c>
      <c r="C710" s="384"/>
      <c r="D710" s="199" t="s">
        <v>329</v>
      </c>
      <c r="E710" s="199" t="s">
        <v>333</v>
      </c>
      <c r="F710" s="204" t="s">
        <v>536</v>
      </c>
      <c r="G710" s="199" t="s">
        <v>410</v>
      </c>
      <c r="H710" s="199"/>
      <c r="I710" s="200">
        <f>I711</f>
        <v>0</v>
      </c>
      <c r="J710" s="200">
        <f>J711</f>
        <v>0</v>
      </c>
      <c r="K710" s="200">
        <f>K711</f>
        <v>0</v>
      </c>
      <c r="L710" s="358"/>
      <c r="M710" s="358"/>
      <c r="N710" s="358"/>
    </row>
    <row r="711" spans="2:14" ht="12.75" customHeight="1" hidden="1">
      <c r="B711" s="201" t="s">
        <v>391</v>
      </c>
      <c r="C711" s="390"/>
      <c r="D711" s="199" t="s">
        <v>329</v>
      </c>
      <c r="E711" s="199" t="s">
        <v>333</v>
      </c>
      <c r="F711" s="204" t="s">
        <v>536</v>
      </c>
      <c r="G711" s="199" t="s">
        <v>410</v>
      </c>
      <c r="H711" s="199" t="s">
        <v>415</v>
      </c>
      <c r="I711" s="200"/>
      <c r="J711" s="200"/>
      <c r="K711" s="200"/>
      <c r="L711" s="358"/>
      <c r="M711" s="358"/>
      <c r="N711" s="358"/>
    </row>
    <row r="712" spans="2:14" ht="12.75" customHeight="1" hidden="1">
      <c r="B712" s="264" t="s">
        <v>784</v>
      </c>
      <c r="C712" s="390"/>
      <c r="D712" s="199"/>
      <c r="E712" s="199"/>
      <c r="F712" s="204"/>
      <c r="G712" s="199"/>
      <c r="H712" s="199"/>
      <c r="I712" s="200"/>
      <c r="J712" s="200"/>
      <c r="K712" s="200"/>
      <c r="L712" s="358"/>
      <c r="M712" s="358"/>
      <c r="N712" s="358"/>
    </row>
    <row r="713" spans="2:14" ht="12.75" customHeight="1" hidden="1">
      <c r="B713" s="201"/>
      <c r="C713" s="390"/>
      <c r="D713" s="199"/>
      <c r="E713" s="199"/>
      <c r="F713" s="204"/>
      <c r="G713" s="199"/>
      <c r="H713" s="199"/>
      <c r="I713" s="200"/>
      <c r="J713" s="200"/>
      <c r="K713" s="200"/>
      <c r="L713" s="358"/>
      <c r="M713" s="358"/>
      <c r="N713" s="358"/>
    </row>
    <row r="714" spans="2:14" ht="12.75" customHeight="1" hidden="1">
      <c r="B714" s="201"/>
      <c r="C714" s="390"/>
      <c r="D714" s="199"/>
      <c r="E714" s="199"/>
      <c r="F714" s="204"/>
      <c r="G714" s="199"/>
      <c r="H714" s="199"/>
      <c r="I714" s="200"/>
      <c r="J714" s="200"/>
      <c r="K714" s="200"/>
      <c r="L714" s="358"/>
      <c r="M714" s="358"/>
      <c r="N714" s="358"/>
    </row>
    <row r="715" spans="2:14" ht="12.75" customHeight="1" hidden="1">
      <c r="B715" s="201"/>
      <c r="C715" s="390"/>
      <c r="D715" s="199"/>
      <c r="E715" s="199"/>
      <c r="F715" s="204"/>
      <c r="G715" s="199"/>
      <c r="H715" s="199"/>
      <c r="I715" s="200"/>
      <c r="J715" s="200"/>
      <c r="K715" s="200"/>
      <c r="L715" s="358"/>
      <c r="M715" s="358"/>
      <c r="N715" s="358"/>
    </row>
    <row r="716" spans="2:14" ht="12.75" customHeight="1" hidden="1">
      <c r="B716" s="201"/>
      <c r="C716" s="390"/>
      <c r="D716" s="199"/>
      <c r="E716" s="199"/>
      <c r="F716" s="204"/>
      <c r="G716" s="199"/>
      <c r="H716" s="199"/>
      <c r="I716" s="200"/>
      <c r="J716" s="200"/>
      <c r="K716" s="200"/>
      <c r="L716" s="358"/>
      <c r="M716" s="358"/>
      <c r="N716" s="358"/>
    </row>
    <row r="717" spans="2:14" ht="12.75" customHeight="1" hidden="1">
      <c r="B717" s="201"/>
      <c r="C717" s="390"/>
      <c r="D717" s="199"/>
      <c r="E717" s="199"/>
      <c r="F717" s="204"/>
      <c r="G717" s="199"/>
      <c r="H717" s="199"/>
      <c r="I717" s="200"/>
      <c r="J717" s="200"/>
      <c r="K717" s="200"/>
      <c r="L717" s="358"/>
      <c r="M717" s="358"/>
      <c r="N717" s="358"/>
    </row>
    <row r="718" spans="2:14" ht="12.75" customHeight="1" hidden="1">
      <c r="B718" s="409" t="s">
        <v>395</v>
      </c>
      <c r="C718" s="384"/>
      <c r="D718" s="199" t="s">
        <v>329</v>
      </c>
      <c r="E718" s="199" t="s">
        <v>333</v>
      </c>
      <c r="F718" s="271" t="s">
        <v>396</v>
      </c>
      <c r="G718" s="199"/>
      <c r="H718" s="199"/>
      <c r="I718" s="200">
        <f>I719</f>
        <v>0</v>
      </c>
      <c r="J718" s="200">
        <f>J719</f>
        <v>0</v>
      </c>
      <c r="K718" s="200">
        <f>K719</f>
        <v>0</v>
      </c>
      <c r="L718" s="358"/>
      <c r="M718" s="358"/>
      <c r="N718" s="358"/>
    </row>
    <row r="719" spans="2:14" ht="27.75" customHeight="1" hidden="1">
      <c r="B719" s="409" t="s">
        <v>462</v>
      </c>
      <c r="C719" s="384"/>
      <c r="D719" s="199" t="s">
        <v>329</v>
      </c>
      <c r="E719" s="199" t="s">
        <v>333</v>
      </c>
      <c r="F719" s="271" t="s">
        <v>463</v>
      </c>
      <c r="G719" s="199"/>
      <c r="H719" s="199"/>
      <c r="I719" s="200">
        <f>I720</f>
        <v>0</v>
      </c>
      <c r="J719" s="200">
        <f>J720</f>
        <v>0</v>
      </c>
      <c r="K719" s="200">
        <f>K720</f>
        <v>0</v>
      </c>
      <c r="L719" s="358"/>
      <c r="M719" s="358"/>
      <c r="N719" s="358"/>
    </row>
    <row r="720" spans="2:14" ht="12.75" customHeight="1" hidden="1">
      <c r="B720" s="206" t="s">
        <v>407</v>
      </c>
      <c r="C720" s="384"/>
      <c r="D720" s="199" t="s">
        <v>329</v>
      </c>
      <c r="E720" s="199" t="s">
        <v>333</v>
      </c>
      <c r="F720" s="271" t="s">
        <v>463</v>
      </c>
      <c r="G720" s="199" t="s">
        <v>408</v>
      </c>
      <c r="H720" s="199"/>
      <c r="I720" s="200">
        <f>I721</f>
        <v>0</v>
      </c>
      <c r="J720" s="200">
        <f>J721</f>
        <v>0</v>
      </c>
      <c r="K720" s="200">
        <f>K721</f>
        <v>0</v>
      </c>
      <c r="L720" s="358"/>
      <c r="M720" s="358"/>
      <c r="N720" s="358"/>
    </row>
    <row r="721" spans="2:14" ht="12.75" customHeight="1" hidden="1">
      <c r="B721" s="206" t="s">
        <v>409</v>
      </c>
      <c r="C721" s="384"/>
      <c r="D721" s="199" t="s">
        <v>329</v>
      </c>
      <c r="E721" s="199" t="s">
        <v>333</v>
      </c>
      <c r="F721" s="271" t="s">
        <v>463</v>
      </c>
      <c r="G721" s="199" t="s">
        <v>410</v>
      </c>
      <c r="H721" s="199"/>
      <c r="I721" s="200">
        <f>I722</f>
        <v>0</v>
      </c>
      <c r="J721" s="200">
        <f>J722</f>
        <v>0</v>
      </c>
      <c r="K721" s="200">
        <f>K722</f>
        <v>0</v>
      </c>
      <c r="L721" s="358"/>
      <c r="M721" s="358"/>
      <c r="N721" s="358"/>
    </row>
    <row r="722" spans="2:14" ht="12.75" customHeight="1" hidden="1">
      <c r="B722" s="201" t="s">
        <v>391</v>
      </c>
      <c r="C722" s="384"/>
      <c r="D722" s="199" t="s">
        <v>329</v>
      </c>
      <c r="E722" s="199" t="s">
        <v>333</v>
      </c>
      <c r="F722" s="271" t="s">
        <v>463</v>
      </c>
      <c r="G722" s="199" t="s">
        <v>410</v>
      </c>
      <c r="H722" s="199" t="s">
        <v>415</v>
      </c>
      <c r="I722" s="200"/>
      <c r="J722" s="200"/>
      <c r="K722" s="200"/>
      <c r="L722" s="358"/>
      <c r="M722" s="358"/>
      <c r="N722" s="358"/>
    </row>
    <row r="723" spans="2:14" ht="14.25" customHeight="1">
      <c r="B723" s="430" t="s">
        <v>334</v>
      </c>
      <c r="C723" s="384"/>
      <c r="D723" s="198" t="s">
        <v>329</v>
      </c>
      <c r="E723" s="198" t="s">
        <v>335</v>
      </c>
      <c r="F723" s="271"/>
      <c r="G723" s="199"/>
      <c r="H723" s="199"/>
      <c r="I723" s="473">
        <f>I738+I734+I730+I724+I742</f>
        <v>10610.2</v>
      </c>
      <c r="J723" s="473">
        <f>J729+J724</f>
        <v>0</v>
      </c>
      <c r="K723" s="473">
        <f>K729+K724</f>
        <v>0</v>
      </c>
      <c r="L723" s="358"/>
      <c r="M723" s="358"/>
      <c r="N723" s="358"/>
    </row>
    <row r="724" spans="2:14" ht="29.25" customHeight="1" hidden="1">
      <c r="B724" s="474" t="s">
        <v>573</v>
      </c>
      <c r="C724" s="475"/>
      <c r="D724" s="199" t="s">
        <v>329</v>
      </c>
      <c r="E724" s="199" t="s">
        <v>335</v>
      </c>
      <c r="F724" s="271" t="s">
        <v>550</v>
      </c>
      <c r="G724" s="199"/>
      <c r="H724" s="199"/>
      <c r="I724" s="200">
        <f>I725</f>
        <v>0</v>
      </c>
      <c r="J724" s="200">
        <f>J725</f>
        <v>0</v>
      </c>
      <c r="K724" s="200">
        <f>K725</f>
        <v>0</v>
      </c>
      <c r="L724" s="358"/>
      <c r="M724" s="358"/>
      <c r="N724" s="358"/>
    </row>
    <row r="725" spans="2:14" ht="28.5" hidden="1">
      <c r="B725" s="476" t="s">
        <v>566</v>
      </c>
      <c r="C725" s="475"/>
      <c r="D725" s="199" t="s">
        <v>329</v>
      </c>
      <c r="E725" s="199" t="s">
        <v>335</v>
      </c>
      <c r="F725" s="271" t="s">
        <v>565</v>
      </c>
      <c r="G725" s="199"/>
      <c r="H725" s="199"/>
      <c r="I725" s="200">
        <f>I726</f>
        <v>0</v>
      </c>
      <c r="J725" s="200">
        <f>J726</f>
        <v>0</v>
      </c>
      <c r="K725" s="200">
        <f>K726</f>
        <v>0</v>
      </c>
      <c r="L725" s="358"/>
      <c r="M725" s="358"/>
      <c r="N725" s="358"/>
    </row>
    <row r="726" spans="2:14" ht="14.25" hidden="1">
      <c r="B726" s="476" t="s">
        <v>407</v>
      </c>
      <c r="C726" s="475"/>
      <c r="D726" s="199" t="s">
        <v>329</v>
      </c>
      <c r="E726" s="199" t="s">
        <v>335</v>
      </c>
      <c r="F726" s="271" t="s">
        <v>565</v>
      </c>
      <c r="G726" s="199" t="s">
        <v>408</v>
      </c>
      <c r="H726" s="199"/>
      <c r="I726" s="200">
        <f>I727</f>
        <v>0</v>
      </c>
      <c r="J726" s="200">
        <f>J727</f>
        <v>0</v>
      </c>
      <c r="K726" s="200">
        <f>K727</f>
        <v>0</v>
      </c>
      <c r="L726" s="358"/>
      <c r="M726" s="358"/>
      <c r="N726" s="358"/>
    </row>
    <row r="727" spans="2:14" ht="14.25" hidden="1">
      <c r="B727" s="476" t="s">
        <v>409</v>
      </c>
      <c r="C727" s="475"/>
      <c r="D727" s="199" t="s">
        <v>329</v>
      </c>
      <c r="E727" s="199" t="s">
        <v>335</v>
      </c>
      <c r="F727" s="271" t="s">
        <v>565</v>
      </c>
      <c r="G727" s="199" t="s">
        <v>410</v>
      </c>
      <c r="H727" s="199"/>
      <c r="I727" s="200">
        <f>I728</f>
        <v>0</v>
      </c>
      <c r="J727" s="200">
        <f>J728</f>
        <v>0</v>
      </c>
      <c r="K727" s="200">
        <f>K728</f>
        <v>0</v>
      </c>
      <c r="L727" s="358"/>
      <c r="M727" s="358"/>
      <c r="N727" s="358"/>
    </row>
    <row r="728" spans="2:14" ht="14.25" hidden="1">
      <c r="B728" s="205" t="s">
        <v>391</v>
      </c>
      <c r="C728" s="475"/>
      <c r="D728" s="199" t="s">
        <v>329</v>
      </c>
      <c r="E728" s="199" t="s">
        <v>335</v>
      </c>
      <c r="F728" s="271" t="s">
        <v>565</v>
      </c>
      <c r="G728" s="199" t="s">
        <v>410</v>
      </c>
      <c r="H728" s="199" t="s">
        <v>415</v>
      </c>
      <c r="I728" s="200"/>
      <c r="J728" s="200">
        <v>0</v>
      </c>
      <c r="K728" s="200">
        <v>0</v>
      </c>
      <c r="L728" s="358"/>
      <c r="M728" s="358"/>
      <c r="N728" s="358"/>
    </row>
    <row r="729" spans="2:14" ht="12.75" customHeight="1">
      <c r="B729" s="409" t="s">
        <v>395</v>
      </c>
      <c r="C729" s="384"/>
      <c r="D729" s="199" t="s">
        <v>329</v>
      </c>
      <c r="E729" s="199" t="s">
        <v>335</v>
      </c>
      <c r="F729" s="271" t="s">
        <v>396</v>
      </c>
      <c r="G729" s="199"/>
      <c r="H729" s="199"/>
      <c r="I729" s="200">
        <f>I730+I734</f>
        <v>9115.5</v>
      </c>
      <c r="J729" s="200">
        <f>J730</f>
        <v>0</v>
      </c>
      <c r="K729" s="200">
        <f>K730</f>
        <v>0</v>
      </c>
      <c r="L729" s="358"/>
      <c r="M729" s="358"/>
      <c r="N729" s="358"/>
    </row>
    <row r="730" spans="2:14" ht="27.75" customHeight="1" hidden="1">
      <c r="B730" s="409" t="s">
        <v>462</v>
      </c>
      <c r="C730" s="384"/>
      <c r="D730" s="199" t="s">
        <v>329</v>
      </c>
      <c r="E730" s="199" t="s">
        <v>335</v>
      </c>
      <c r="F730" s="271" t="s">
        <v>463</v>
      </c>
      <c r="G730" s="199"/>
      <c r="H730" s="199"/>
      <c r="I730" s="200">
        <f>I731</f>
        <v>0</v>
      </c>
      <c r="J730" s="200">
        <f>J731</f>
        <v>0</v>
      </c>
      <c r="K730" s="200">
        <f>K731</f>
        <v>0</v>
      </c>
      <c r="L730" s="358"/>
      <c r="M730" s="358"/>
      <c r="N730" s="358"/>
    </row>
    <row r="731" spans="2:14" ht="15.75" customHeight="1" hidden="1">
      <c r="B731" s="206" t="s">
        <v>407</v>
      </c>
      <c r="C731" s="384"/>
      <c r="D731" s="199" t="s">
        <v>329</v>
      </c>
      <c r="E731" s="199" t="s">
        <v>335</v>
      </c>
      <c r="F731" s="271" t="s">
        <v>463</v>
      </c>
      <c r="G731" s="199" t="s">
        <v>408</v>
      </c>
      <c r="H731" s="199"/>
      <c r="I731" s="200">
        <f>I732</f>
        <v>0</v>
      </c>
      <c r="J731" s="200">
        <f>J732</f>
        <v>0</v>
      </c>
      <c r="K731" s="200">
        <f>K732</f>
        <v>0</v>
      </c>
      <c r="L731" s="358"/>
      <c r="M731" s="358"/>
      <c r="N731" s="358"/>
    </row>
    <row r="732" spans="2:14" ht="14.25" customHeight="1" hidden="1">
      <c r="B732" s="206" t="s">
        <v>409</v>
      </c>
      <c r="C732" s="384"/>
      <c r="D732" s="199" t="s">
        <v>329</v>
      </c>
      <c r="E732" s="199" t="s">
        <v>335</v>
      </c>
      <c r="F732" s="271" t="s">
        <v>463</v>
      </c>
      <c r="G732" s="199" t="s">
        <v>410</v>
      </c>
      <c r="H732" s="199"/>
      <c r="I732" s="200">
        <f>I733</f>
        <v>0</v>
      </c>
      <c r="J732" s="200">
        <f>J733</f>
        <v>0</v>
      </c>
      <c r="K732" s="200">
        <f>K733</f>
        <v>0</v>
      </c>
      <c r="L732" s="358"/>
      <c r="M732" s="358"/>
      <c r="N732" s="358"/>
    </row>
    <row r="733" spans="2:14" ht="12.75" customHeight="1" hidden="1">
      <c r="B733" s="201" t="s">
        <v>391</v>
      </c>
      <c r="C733" s="384"/>
      <c r="D733" s="199" t="s">
        <v>329</v>
      </c>
      <c r="E733" s="199" t="s">
        <v>335</v>
      </c>
      <c r="F733" s="271" t="s">
        <v>463</v>
      </c>
      <c r="G733" s="199" t="s">
        <v>410</v>
      </c>
      <c r="H733" s="199" t="s">
        <v>415</v>
      </c>
      <c r="I733" s="200"/>
      <c r="J733" s="200"/>
      <c r="K733" s="200"/>
      <c r="L733" s="358"/>
      <c r="M733" s="358"/>
      <c r="N733" s="358"/>
    </row>
    <row r="734" spans="2:14" ht="12.75" customHeight="1">
      <c r="B734" s="409" t="s">
        <v>334</v>
      </c>
      <c r="C734" s="384"/>
      <c r="D734" s="199" t="s">
        <v>329</v>
      </c>
      <c r="E734" s="199" t="s">
        <v>335</v>
      </c>
      <c r="F734" s="271" t="s">
        <v>568</v>
      </c>
      <c r="G734" s="199"/>
      <c r="H734" s="199"/>
      <c r="I734" s="200">
        <f>I735</f>
        <v>9115.5</v>
      </c>
      <c r="J734" s="200">
        <f>J735</f>
        <v>0</v>
      </c>
      <c r="K734" s="200">
        <f>K735</f>
        <v>0</v>
      </c>
      <c r="L734" s="358"/>
      <c r="M734" s="358"/>
      <c r="N734" s="358"/>
    </row>
    <row r="735" spans="2:14" ht="12.75" customHeight="1">
      <c r="B735" s="206" t="s">
        <v>407</v>
      </c>
      <c r="C735" s="384"/>
      <c r="D735" s="199" t="s">
        <v>329</v>
      </c>
      <c r="E735" s="199" t="s">
        <v>335</v>
      </c>
      <c r="F735" s="271" t="s">
        <v>568</v>
      </c>
      <c r="G735" s="199" t="s">
        <v>408</v>
      </c>
      <c r="H735" s="199"/>
      <c r="I735" s="200">
        <f>I736</f>
        <v>9115.5</v>
      </c>
      <c r="J735" s="200">
        <f>J736</f>
        <v>0</v>
      </c>
      <c r="K735" s="200">
        <f>K736</f>
        <v>0</v>
      </c>
      <c r="L735" s="358"/>
      <c r="M735" s="358"/>
      <c r="N735" s="358"/>
    </row>
    <row r="736" spans="2:14" ht="12.75" customHeight="1">
      <c r="B736" s="206" t="s">
        <v>409</v>
      </c>
      <c r="C736" s="384"/>
      <c r="D736" s="199" t="s">
        <v>329</v>
      </c>
      <c r="E736" s="199" t="s">
        <v>335</v>
      </c>
      <c r="F736" s="271" t="s">
        <v>568</v>
      </c>
      <c r="G736" s="199" t="s">
        <v>410</v>
      </c>
      <c r="H736" s="199"/>
      <c r="I736" s="200">
        <f>I737</f>
        <v>9115.5</v>
      </c>
      <c r="J736" s="200">
        <f>J737</f>
        <v>0</v>
      </c>
      <c r="K736" s="200">
        <f>K737</f>
        <v>0</v>
      </c>
      <c r="L736" s="358"/>
      <c r="M736" s="358"/>
      <c r="N736" s="358"/>
    </row>
    <row r="737" spans="2:14" ht="12.75" customHeight="1">
      <c r="B737" s="201" t="s">
        <v>391</v>
      </c>
      <c r="C737" s="384"/>
      <c r="D737" s="199" t="s">
        <v>329</v>
      </c>
      <c r="E737" s="199" t="s">
        <v>335</v>
      </c>
      <c r="F737" s="271" t="s">
        <v>568</v>
      </c>
      <c r="G737" s="199" t="s">
        <v>410</v>
      </c>
      <c r="H737" s="199" t="s">
        <v>415</v>
      </c>
      <c r="I737" s="200">
        <v>9115.5</v>
      </c>
      <c r="J737" s="200"/>
      <c r="K737" s="200"/>
      <c r="L737" s="358"/>
      <c r="M737" s="358"/>
      <c r="N737" s="358"/>
    </row>
    <row r="738" spans="2:14" ht="14.25" hidden="1">
      <c r="B738" s="276" t="s">
        <v>569</v>
      </c>
      <c r="C738" s="384"/>
      <c r="D738" s="199" t="s">
        <v>329</v>
      </c>
      <c r="E738" s="199" t="s">
        <v>335</v>
      </c>
      <c r="F738" s="204" t="s">
        <v>570</v>
      </c>
      <c r="G738" s="199"/>
      <c r="H738" s="199"/>
      <c r="I738" s="200">
        <f>I739</f>
        <v>0</v>
      </c>
      <c r="J738" s="200">
        <f>J739</f>
        <v>0</v>
      </c>
      <c r="K738" s="200">
        <f>K739</f>
        <v>0</v>
      </c>
      <c r="L738" s="358"/>
      <c r="M738" s="358"/>
      <c r="N738" s="358"/>
    </row>
    <row r="739" spans="2:14" ht="12.75" customHeight="1" hidden="1">
      <c r="B739" s="206" t="s">
        <v>407</v>
      </c>
      <c r="C739" s="384"/>
      <c r="D739" s="199" t="s">
        <v>329</v>
      </c>
      <c r="E739" s="199" t="s">
        <v>335</v>
      </c>
      <c r="F739" s="204" t="s">
        <v>570</v>
      </c>
      <c r="G739" s="199" t="s">
        <v>408</v>
      </c>
      <c r="H739" s="199"/>
      <c r="I739" s="200">
        <f>I740</f>
        <v>0</v>
      </c>
      <c r="J739" s="200">
        <f>J740</f>
        <v>0</v>
      </c>
      <c r="K739" s="200">
        <f>K740</f>
        <v>0</v>
      </c>
      <c r="L739" s="358"/>
      <c r="M739" s="358"/>
      <c r="N739" s="358"/>
    </row>
    <row r="740" spans="2:14" ht="12.75" customHeight="1" hidden="1">
      <c r="B740" s="206" t="s">
        <v>409</v>
      </c>
      <c r="C740" s="384"/>
      <c r="D740" s="199" t="s">
        <v>329</v>
      </c>
      <c r="E740" s="199" t="s">
        <v>335</v>
      </c>
      <c r="F740" s="204" t="s">
        <v>570</v>
      </c>
      <c r="G740" s="199" t="s">
        <v>410</v>
      </c>
      <c r="H740" s="199"/>
      <c r="I740" s="200">
        <f>I741</f>
        <v>0</v>
      </c>
      <c r="J740" s="200">
        <f>J741</f>
        <v>0</v>
      </c>
      <c r="K740" s="200">
        <f>K741</f>
        <v>0</v>
      </c>
      <c r="L740" s="358"/>
      <c r="M740" s="358"/>
      <c r="N740" s="358"/>
    </row>
    <row r="741" spans="2:14" ht="12.75" customHeight="1" hidden="1">
      <c r="B741" s="201" t="s">
        <v>391</v>
      </c>
      <c r="C741" s="384"/>
      <c r="D741" s="199" t="s">
        <v>329</v>
      </c>
      <c r="E741" s="199" t="s">
        <v>335</v>
      </c>
      <c r="F741" s="204" t="s">
        <v>570</v>
      </c>
      <c r="G741" s="199" t="s">
        <v>410</v>
      </c>
      <c r="H741" s="199" t="s">
        <v>415</v>
      </c>
      <c r="I741" s="200"/>
      <c r="J741" s="200"/>
      <c r="K741" s="200"/>
      <c r="L741" s="358"/>
      <c r="M741" s="358"/>
      <c r="N741" s="358"/>
    </row>
    <row r="742" spans="2:14" ht="45">
      <c r="B742" s="477" t="s">
        <v>561</v>
      </c>
      <c r="C742" s="382"/>
      <c r="D742" s="220" t="s">
        <v>329</v>
      </c>
      <c r="E742" s="220" t="s">
        <v>335</v>
      </c>
      <c r="F742" s="432" t="s">
        <v>562</v>
      </c>
      <c r="G742" s="220"/>
      <c r="H742" s="220"/>
      <c r="I742" s="376">
        <f>I743</f>
        <v>1494.7</v>
      </c>
      <c r="J742" s="376">
        <f>J743</f>
        <v>0</v>
      </c>
      <c r="K742" s="376">
        <f>K743</f>
        <v>0</v>
      </c>
      <c r="L742" s="358"/>
      <c r="M742" s="358"/>
      <c r="N742" s="358"/>
    </row>
    <row r="743" spans="2:14" ht="12.75" customHeight="1">
      <c r="B743" s="478" t="s">
        <v>419</v>
      </c>
      <c r="C743" s="384"/>
      <c r="D743" s="199" t="s">
        <v>329</v>
      </c>
      <c r="E743" s="199" t="s">
        <v>335</v>
      </c>
      <c r="F743" s="271" t="s">
        <v>562</v>
      </c>
      <c r="G743" s="199"/>
      <c r="H743" s="199"/>
      <c r="I743" s="200">
        <f>I744</f>
        <v>1494.7</v>
      </c>
      <c r="J743" s="200">
        <f>J744</f>
        <v>0</v>
      </c>
      <c r="K743" s="200">
        <f>K744</f>
        <v>0</v>
      </c>
      <c r="L743" s="358"/>
      <c r="M743" s="358"/>
      <c r="N743" s="358"/>
    </row>
    <row r="744" spans="2:14" ht="12.75" customHeight="1">
      <c r="B744" s="335" t="s">
        <v>407</v>
      </c>
      <c r="C744" s="384"/>
      <c r="D744" s="199" t="s">
        <v>329</v>
      </c>
      <c r="E744" s="199" t="s">
        <v>335</v>
      </c>
      <c r="F744" s="271" t="s">
        <v>562</v>
      </c>
      <c r="G744" s="199" t="s">
        <v>408</v>
      </c>
      <c r="H744" s="199"/>
      <c r="I744" s="200">
        <f>I745</f>
        <v>1494.7</v>
      </c>
      <c r="J744" s="200">
        <f>J745</f>
        <v>0</v>
      </c>
      <c r="K744" s="200">
        <f>K745</f>
        <v>0</v>
      </c>
      <c r="L744" s="358"/>
      <c r="M744" s="358"/>
      <c r="N744" s="358"/>
    </row>
    <row r="745" spans="2:14" ht="12.75" customHeight="1">
      <c r="B745" s="335" t="s">
        <v>409</v>
      </c>
      <c r="C745" s="384"/>
      <c r="D745" s="199" t="s">
        <v>329</v>
      </c>
      <c r="E745" s="199" t="s">
        <v>335</v>
      </c>
      <c r="F745" s="271" t="s">
        <v>562</v>
      </c>
      <c r="G745" s="199" t="s">
        <v>410</v>
      </c>
      <c r="H745" s="199"/>
      <c r="I745" s="200">
        <f>I746</f>
        <v>1494.7</v>
      </c>
      <c r="J745" s="200">
        <f>J746</f>
        <v>0</v>
      </c>
      <c r="K745" s="200">
        <f>K746</f>
        <v>0</v>
      </c>
      <c r="L745" s="358"/>
      <c r="M745" s="358"/>
      <c r="N745" s="358"/>
    </row>
    <row r="746" spans="2:14" ht="12.75" customHeight="1">
      <c r="B746" s="479" t="s">
        <v>391</v>
      </c>
      <c r="C746" s="384"/>
      <c r="D746" s="199" t="s">
        <v>329</v>
      </c>
      <c r="E746" s="199" t="s">
        <v>335</v>
      </c>
      <c r="F746" s="271" t="s">
        <v>562</v>
      </c>
      <c r="G746" s="199" t="s">
        <v>410</v>
      </c>
      <c r="H746" s="199" t="s">
        <v>415</v>
      </c>
      <c r="I746" s="200">
        <v>1494.7</v>
      </c>
      <c r="J746" s="200"/>
      <c r="K746" s="200"/>
      <c r="L746" s="358"/>
      <c r="M746" s="358"/>
      <c r="N746" s="358"/>
    </row>
    <row r="747" spans="2:14" ht="12.75" customHeight="1">
      <c r="B747" s="395" t="s">
        <v>336</v>
      </c>
      <c r="C747" s="384"/>
      <c r="D747" s="198" t="s">
        <v>329</v>
      </c>
      <c r="E747" s="198" t="s">
        <v>337</v>
      </c>
      <c r="F747" s="271"/>
      <c r="G747" s="199"/>
      <c r="H747" s="199"/>
      <c r="I747" s="200">
        <f>I748+I759</f>
        <v>3128.2</v>
      </c>
      <c r="J747" s="200">
        <f>J748</f>
        <v>2313.4</v>
      </c>
      <c r="K747" s="200">
        <f>K748</f>
        <v>2513.4</v>
      </c>
      <c r="L747" s="358"/>
      <c r="M747" s="358"/>
      <c r="N747" s="358"/>
    </row>
    <row r="748" spans="2:14" ht="12.75" customHeight="1">
      <c r="B748" s="201" t="s">
        <v>395</v>
      </c>
      <c r="C748" s="384"/>
      <c r="D748" s="199" t="s">
        <v>329</v>
      </c>
      <c r="E748" s="199" t="s">
        <v>337</v>
      </c>
      <c r="F748" s="271" t="s">
        <v>422</v>
      </c>
      <c r="G748" s="199"/>
      <c r="H748" s="199"/>
      <c r="I748" s="200">
        <f>I749</f>
        <v>3128.2</v>
      </c>
      <c r="J748" s="200">
        <f>J749</f>
        <v>2313.4</v>
      </c>
      <c r="K748" s="200">
        <f>K749</f>
        <v>2513.4</v>
      </c>
      <c r="L748" s="358"/>
      <c r="M748" s="358"/>
      <c r="N748" s="358"/>
    </row>
    <row r="749" spans="2:14" ht="14.25" customHeight="1">
      <c r="B749" s="203" t="s">
        <v>421</v>
      </c>
      <c r="C749" s="387"/>
      <c r="D749" s="199" t="s">
        <v>329</v>
      </c>
      <c r="E749" s="199" t="s">
        <v>337</v>
      </c>
      <c r="F749" s="271" t="s">
        <v>422</v>
      </c>
      <c r="G749" s="199"/>
      <c r="H749" s="199"/>
      <c r="I749" s="200">
        <f>I752+I755+I758</f>
        <v>3128.2</v>
      </c>
      <c r="J749" s="200">
        <f>J752+J755+J758</f>
        <v>2313.4</v>
      </c>
      <c r="K749" s="200">
        <f>K752+K755+K758</f>
        <v>2513.4</v>
      </c>
      <c r="L749" s="358"/>
      <c r="M749" s="358"/>
      <c r="N749" s="358"/>
    </row>
    <row r="750" spans="2:14" ht="40.5" customHeight="1">
      <c r="B750" s="205" t="s">
        <v>399</v>
      </c>
      <c r="C750" s="384"/>
      <c r="D750" s="199" t="s">
        <v>329</v>
      </c>
      <c r="E750" s="199" t="s">
        <v>337</v>
      </c>
      <c r="F750" s="271" t="s">
        <v>422</v>
      </c>
      <c r="G750" s="199" t="s">
        <v>400</v>
      </c>
      <c r="H750" s="199"/>
      <c r="I750" s="200">
        <f>I751</f>
        <v>2864.6</v>
      </c>
      <c r="J750" s="200">
        <f>J751</f>
        <v>2213.4</v>
      </c>
      <c r="K750" s="200">
        <f>K751</f>
        <v>2413.4</v>
      </c>
      <c r="L750" s="358"/>
      <c r="M750" s="358"/>
      <c r="N750" s="358"/>
    </row>
    <row r="751" spans="2:14" ht="12.75" customHeight="1">
      <c r="B751" s="201" t="s">
        <v>401</v>
      </c>
      <c r="C751" s="384"/>
      <c r="D751" s="199" t="s">
        <v>329</v>
      </c>
      <c r="E751" s="199" t="s">
        <v>337</v>
      </c>
      <c r="F751" s="271" t="s">
        <v>422</v>
      </c>
      <c r="G751" s="199" t="s">
        <v>402</v>
      </c>
      <c r="H751" s="199"/>
      <c r="I751" s="200">
        <f>I752</f>
        <v>2864.6</v>
      </c>
      <c r="J751" s="200">
        <f>J752</f>
        <v>2213.4</v>
      </c>
      <c r="K751" s="200">
        <f>K752</f>
        <v>2413.4</v>
      </c>
      <c r="L751" s="358"/>
      <c r="M751" s="358"/>
      <c r="N751" s="358"/>
    </row>
    <row r="752" spans="2:14" ht="14.25" customHeight="1">
      <c r="B752" s="201" t="s">
        <v>391</v>
      </c>
      <c r="C752" s="390"/>
      <c r="D752" s="199" t="s">
        <v>329</v>
      </c>
      <c r="E752" s="199" t="s">
        <v>337</v>
      </c>
      <c r="F752" s="271" t="s">
        <v>422</v>
      </c>
      <c r="G752" s="199" t="s">
        <v>402</v>
      </c>
      <c r="H752" s="199">
        <v>2</v>
      </c>
      <c r="I752" s="200">
        <v>2864.6</v>
      </c>
      <c r="J752" s="200">
        <v>2213.4</v>
      </c>
      <c r="K752" s="200">
        <v>2413.4</v>
      </c>
      <c r="L752" s="358"/>
      <c r="M752" s="358"/>
      <c r="N752" s="358"/>
    </row>
    <row r="753" spans="2:14" ht="12.75" customHeight="1">
      <c r="B753" s="206" t="s">
        <v>407</v>
      </c>
      <c r="C753" s="390"/>
      <c r="D753" s="199" t="s">
        <v>329</v>
      </c>
      <c r="E753" s="199" t="s">
        <v>337</v>
      </c>
      <c r="F753" s="271" t="s">
        <v>422</v>
      </c>
      <c r="G753" s="199" t="s">
        <v>408</v>
      </c>
      <c r="H753" s="199"/>
      <c r="I753" s="200">
        <f>I754</f>
        <v>253.6</v>
      </c>
      <c r="J753" s="200">
        <f>J754</f>
        <v>100</v>
      </c>
      <c r="K753" s="200">
        <f>K754</f>
        <v>100</v>
      </c>
      <c r="L753" s="358"/>
      <c r="M753" s="358"/>
      <c r="N753" s="358"/>
    </row>
    <row r="754" spans="2:14" ht="12.75" customHeight="1">
      <c r="B754" s="206" t="s">
        <v>409</v>
      </c>
      <c r="C754" s="390"/>
      <c r="D754" s="199" t="s">
        <v>329</v>
      </c>
      <c r="E754" s="199" t="s">
        <v>337</v>
      </c>
      <c r="F754" s="271" t="s">
        <v>422</v>
      </c>
      <c r="G754" s="199" t="s">
        <v>410</v>
      </c>
      <c r="H754" s="199"/>
      <c r="I754" s="200">
        <f>I755</f>
        <v>253.6</v>
      </c>
      <c r="J754" s="200">
        <f>J755</f>
        <v>100</v>
      </c>
      <c r="K754" s="200">
        <f>K755</f>
        <v>100</v>
      </c>
      <c r="L754" s="358"/>
      <c r="M754" s="358"/>
      <c r="N754" s="358"/>
    </row>
    <row r="755" spans="2:14" ht="12.75" customHeight="1">
      <c r="B755" s="201" t="s">
        <v>391</v>
      </c>
      <c r="C755" s="390"/>
      <c r="D755" s="199" t="s">
        <v>329</v>
      </c>
      <c r="E755" s="199" t="s">
        <v>337</v>
      </c>
      <c r="F755" s="271" t="s">
        <v>422</v>
      </c>
      <c r="G755" s="199" t="s">
        <v>410</v>
      </c>
      <c r="H755" s="199">
        <v>2</v>
      </c>
      <c r="I755" s="200">
        <v>253.6</v>
      </c>
      <c r="J755" s="200">
        <v>100</v>
      </c>
      <c r="K755" s="200">
        <v>100</v>
      </c>
      <c r="L755" s="358"/>
      <c r="M755" s="358"/>
      <c r="N755" s="358"/>
    </row>
    <row r="756" spans="2:14" ht="12.75" customHeight="1">
      <c r="B756" s="207" t="s">
        <v>411</v>
      </c>
      <c r="C756" s="390"/>
      <c r="D756" s="199" t="s">
        <v>329</v>
      </c>
      <c r="E756" s="199" t="s">
        <v>337</v>
      </c>
      <c r="F756" s="271" t="s">
        <v>422</v>
      </c>
      <c r="G756" s="385">
        <v>800</v>
      </c>
      <c r="H756" s="389"/>
      <c r="I756" s="200">
        <f>I757</f>
        <v>10</v>
      </c>
      <c r="J756" s="200">
        <f>J757</f>
        <v>0</v>
      </c>
      <c r="K756" s="200">
        <f>K757</f>
        <v>0</v>
      </c>
      <c r="L756" s="358"/>
      <c r="M756" s="358"/>
      <c r="N756" s="358"/>
    </row>
    <row r="757" spans="2:14" ht="12.75" customHeight="1">
      <c r="B757" s="207" t="s">
        <v>413</v>
      </c>
      <c r="C757" s="390"/>
      <c r="D757" s="199" t="s">
        <v>329</v>
      </c>
      <c r="E757" s="199" t="s">
        <v>337</v>
      </c>
      <c r="F757" s="271" t="s">
        <v>422</v>
      </c>
      <c r="G757" s="385">
        <v>850</v>
      </c>
      <c r="H757" s="389"/>
      <c r="I757" s="200">
        <f>I758</f>
        <v>10</v>
      </c>
      <c r="J757" s="200">
        <f>J758</f>
        <v>0</v>
      </c>
      <c r="K757" s="200">
        <f>K758</f>
        <v>0</v>
      </c>
      <c r="L757" s="358"/>
      <c r="M757" s="358"/>
      <c r="N757" s="358"/>
    </row>
    <row r="758" spans="2:14" ht="14.25" customHeight="1">
      <c r="B758" s="207" t="s">
        <v>391</v>
      </c>
      <c r="C758" s="390"/>
      <c r="D758" s="199" t="s">
        <v>329</v>
      </c>
      <c r="E758" s="199" t="s">
        <v>337</v>
      </c>
      <c r="F758" s="271" t="s">
        <v>422</v>
      </c>
      <c r="G758" s="385">
        <v>850</v>
      </c>
      <c r="H758" s="385">
        <v>2</v>
      </c>
      <c r="I758" s="200">
        <v>10</v>
      </c>
      <c r="J758" s="200"/>
      <c r="K758" s="200"/>
      <c r="L758" s="358"/>
      <c r="M758" s="358"/>
      <c r="N758" s="358"/>
    </row>
    <row r="759" spans="2:14" ht="41.25" customHeight="1" hidden="1">
      <c r="B759" s="386" t="s">
        <v>403</v>
      </c>
      <c r="C759" s="480"/>
      <c r="D759" s="199" t="s">
        <v>329</v>
      </c>
      <c r="E759" s="199" t="s">
        <v>337</v>
      </c>
      <c r="F759" s="271" t="s">
        <v>404</v>
      </c>
      <c r="G759" s="481"/>
      <c r="H759" s="481"/>
      <c r="I759" s="482">
        <f>I760</f>
        <v>0</v>
      </c>
      <c r="J759" s="482">
        <f>J760</f>
        <v>0</v>
      </c>
      <c r="K759" s="482">
        <f>K760</f>
        <v>0</v>
      </c>
      <c r="L759" s="358"/>
      <c r="M759" s="358"/>
      <c r="N759" s="358"/>
    </row>
    <row r="760" spans="2:14" ht="41.25" customHeight="1" hidden="1">
      <c r="B760" s="267" t="s">
        <v>399</v>
      </c>
      <c r="C760" s="480"/>
      <c r="D760" s="199" t="s">
        <v>329</v>
      </c>
      <c r="E760" s="199" t="s">
        <v>337</v>
      </c>
      <c r="F760" s="271" t="s">
        <v>404</v>
      </c>
      <c r="G760" s="199" t="s">
        <v>400</v>
      </c>
      <c r="H760" s="199"/>
      <c r="I760" s="482">
        <f>I761</f>
        <v>0</v>
      </c>
      <c r="J760" s="482">
        <f>J761</f>
        <v>0</v>
      </c>
      <c r="K760" s="482">
        <f>K761</f>
        <v>0</v>
      </c>
      <c r="L760" s="358"/>
      <c r="M760" s="358"/>
      <c r="N760" s="358"/>
    </row>
    <row r="761" spans="2:14" ht="14.25" customHeight="1" hidden="1">
      <c r="B761" s="201" t="s">
        <v>401</v>
      </c>
      <c r="C761" s="390"/>
      <c r="D761" s="199" t="s">
        <v>329</v>
      </c>
      <c r="E761" s="199" t="s">
        <v>337</v>
      </c>
      <c r="F761" s="271" t="s">
        <v>404</v>
      </c>
      <c r="G761" s="199" t="s">
        <v>402</v>
      </c>
      <c r="H761" s="199"/>
      <c r="I761" s="200">
        <f>I762</f>
        <v>0</v>
      </c>
      <c r="J761" s="200">
        <f>J762</f>
        <v>0</v>
      </c>
      <c r="K761" s="200">
        <f>K762</f>
        <v>0</v>
      </c>
      <c r="L761" s="358"/>
      <c r="M761" s="358"/>
      <c r="N761" s="358"/>
    </row>
    <row r="762" spans="2:14" ht="14.25" customHeight="1" hidden="1">
      <c r="B762" s="201" t="s">
        <v>392</v>
      </c>
      <c r="C762" s="390"/>
      <c r="D762" s="199" t="s">
        <v>329</v>
      </c>
      <c r="E762" s="199" t="s">
        <v>337</v>
      </c>
      <c r="F762" s="271" t="s">
        <v>404</v>
      </c>
      <c r="G762" s="199" t="s">
        <v>402</v>
      </c>
      <c r="H762" s="199" t="s">
        <v>453</v>
      </c>
      <c r="I762" s="200"/>
      <c r="J762" s="200"/>
      <c r="K762" s="200"/>
      <c r="L762" s="358"/>
      <c r="M762" s="358"/>
      <c r="N762" s="358"/>
    </row>
    <row r="763" spans="1:66" s="468" customFormat="1" ht="14.25" customHeight="1" hidden="1">
      <c r="A763" s="465"/>
      <c r="B763" s="453" t="s">
        <v>338</v>
      </c>
      <c r="C763" s="446"/>
      <c r="D763" s="220" t="s">
        <v>339</v>
      </c>
      <c r="E763" s="220"/>
      <c r="F763" s="432"/>
      <c r="G763" s="454"/>
      <c r="H763" s="454"/>
      <c r="I763" s="376">
        <f>I764</f>
        <v>0</v>
      </c>
      <c r="J763" s="376">
        <f>J764</f>
        <v>0</v>
      </c>
      <c r="K763" s="376">
        <f>K764</f>
        <v>0</v>
      </c>
      <c r="L763" s="358"/>
      <c r="M763" s="358"/>
      <c r="N763" s="358"/>
      <c r="O763" s="354"/>
      <c r="P763" s="355"/>
      <c r="Q763" s="355"/>
      <c r="R763" s="355"/>
      <c r="S763" s="355"/>
      <c r="T763" s="355"/>
      <c r="U763" s="355"/>
      <c r="V763" s="355"/>
      <c r="W763" s="355"/>
      <c r="X763" s="355"/>
      <c r="Y763" s="355"/>
      <c r="Z763" s="355"/>
      <c r="AA763" s="355"/>
      <c r="AB763" s="355"/>
      <c r="AC763" s="355"/>
      <c r="AD763" s="355"/>
      <c r="AE763" s="355"/>
      <c r="AF763" s="467"/>
      <c r="AG763" s="467"/>
      <c r="AH763" s="467"/>
      <c r="AI763" s="467"/>
      <c r="AJ763" s="467"/>
      <c r="AK763" s="467"/>
      <c r="AL763" s="467"/>
      <c r="AM763" s="467"/>
      <c r="AN763" s="467"/>
      <c r="AO763" s="467"/>
      <c r="AP763" s="467"/>
      <c r="AQ763" s="467"/>
      <c r="AR763" s="467"/>
      <c r="AS763" s="467"/>
      <c r="AT763" s="467"/>
      <c r="AU763" s="467"/>
      <c r="AV763" s="467"/>
      <c r="AW763" s="467"/>
      <c r="AX763" s="467"/>
      <c r="AY763" s="467"/>
      <c r="AZ763" s="467"/>
      <c r="BA763" s="467"/>
      <c r="BB763" s="467"/>
      <c r="BC763" s="467"/>
      <c r="BD763" s="467"/>
      <c r="BE763" s="467"/>
      <c r="BF763" s="467"/>
      <c r="BG763" s="467"/>
      <c r="BH763" s="467"/>
      <c r="BI763" s="467"/>
      <c r="BJ763" s="467"/>
      <c r="BK763" s="467"/>
      <c r="BL763" s="467"/>
      <c r="BM763" s="467"/>
      <c r="BN763" s="467"/>
    </row>
    <row r="764" spans="1:66" s="489" customFormat="1" ht="14.25" customHeight="1" hidden="1">
      <c r="A764" s="483"/>
      <c r="B764" s="484" t="s">
        <v>340</v>
      </c>
      <c r="C764" s="485"/>
      <c r="D764" s="198" t="s">
        <v>339</v>
      </c>
      <c r="E764" s="198" t="s">
        <v>341</v>
      </c>
      <c r="F764" s="486"/>
      <c r="G764" s="487"/>
      <c r="H764" s="487"/>
      <c r="I764" s="240">
        <f>I766+I769</f>
        <v>0</v>
      </c>
      <c r="J764" s="240">
        <f>J766</f>
        <v>0</v>
      </c>
      <c r="K764" s="240">
        <f>K766</f>
        <v>0</v>
      </c>
      <c r="L764" s="358"/>
      <c r="M764" s="358"/>
      <c r="N764" s="358"/>
      <c r="O764" s="354"/>
      <c r="P764" s="355"/>
      <c r="Q764" s="355"/>
      <c r="R764" s="355"/>
      <c r="S764" s="355"/>
      <c r="T764" s="355"/>
      <c r="U764" s="355"/>
      <c r="V764" s="355"/>
      <c r="W764" s="355"/>
      <c r="X764" s="355"/>
      <c r="Y764" s="355"/>
      <c r="Z764" s="355"/>
      <c r="AA764" s="355"/>
      <c r="AB764" s="355"/>
      <c r="AC764" s="355"/>
      <c r="AD764" s="355"/>
      <c r="AE764" s="355"/>
      <c r="AF764" s="488"/>
      <c r="AG764" s="488"/>
      <c r="AH764" s="488"/>
      <c r="AI764" s="488"/>
      <c r="AJ764" s="488"/>
      <c r="AK764" s="488"/>
      <c r="AL764" s="488"/>
      <c r="AM764" s="488"/>
      <c r="AN764" s="488"/>
      <c r="AO764" s="488"/>
      <c r="AP764" s="488"/>
      <c r="AQ764" s="488"/>
      <c r="AR764" s="488"/>
      <c r="AS764" s="488"/>
      <c r="AT764" s="488"/>
      <c r="AU764" s="488"/>
      <c r="AV764" s="488"/>
      <c r="AW764" s="488"/>
      <c r="AX764" s="488"/>
      <c r="AY764" s="488"/>
      <c r="AZ764" s="488"/>
      <c r="BA764" s="488"/>
      <c r="BB764" s="488"/>
      <c r="BC764" s="488"/>
      <c r="BD764" s="488"/>
      <c r="BE764" s="488"/>
      <c r="BF764" s="488"/>
      <c r="BG764" s="488"/>
      <c r="BH764" s="488"/>
      <c r="BI764" s="488"/>
      <c r="BJ764" s="488"/>
      <c r="BK764" s="488"/>
      <c r="BL764" s="488"/>
      <c r="BM764" s="488"/>
      <c r="BN764" s="488"/>
    </row>
    <row r="765" spans="1:66" s="489" customFormat="1" ht="28.5" customHeight="1" hidden="1">
      <c r="A765" s="483"/>
      <c r="B765" s="451" t="s">
        <v>573</v>
      </c>
      <c r="C765" s="485"/>
      <c r="D765" s="199" t="s">
        <v>339</v>
      </c>
      <c r="E765" s="199" t="s">
        <v>341</v>
      </c>
      <c r="F765" s="271" t="s">
        <v>550</v>
      </c>
      <c r="G765" s="385"/>
      <c r="H765" s="385"/>
      <c r="I765" s="200">
        <f>I766</f>
        <v>0</v>
      </c>
      <c r="J765" s="200">
        <f>J766</f>
        <v>0</v>
      </c>
      <c r="K765" s="200">
        <f>K766</f>
        <v>0</v>
      </c>
      <c r="L765" s="358"/>
      <c r="M765" s="358"/>
      <c r="N765" s="358"/>
      <c r="O765" s="354"/>
      <c r="P765" s="355"/>
      <c r="Q765" s="355"/>
      <c r="R765" s="355"/>
      <c r="S765" s="355"/>
      <c r="T765" s="355"/>
      <c r="U765" s="355"/>
      <c r="V765" s="355"/>
      <c r="W765" s="355"/>
      <c r="X765" s="355"/>
      <c r="Y765" s="355"/>
      <c r="Z765" s="355"/>
      <c r="AA765" s="355"/>
      <c r="AB765" s="355"/>
      <c r="AC765" s="355"/>
      <c r="AD765" s="355"/>
      <c r="AE765" s="355"/>
      <c r="AF765" s="488"/>
      <c r="AG765" s="488"/>
      <c r="AH765" s="488"/>
      <c r="AI765" s="488"/>
      <c r="AJ765" s="488"/>
      <c r="AK765" s="488"/>
      <c r="AL765" s="488"/>
      <c r="AM765" s="488"/>
      <c r="AN765" s="488"/>
      <c r="AO765" s="488"/>
      <c r="AP765" s="488"/>
      <c r="AQ765" s="488"/>
      <c r="AR765" s="488"/>
      <c r="AS765" s="488"/>
      <c r="AT765" s="488"/>
      <c r="AU765" s="488"/>
      <c r="AV765" s="488"/>
      <c r="AW765" s="488"/>
      <c r="AX765" s="488"/>
      <c r="AY765" s="488"/>
      <c r="AZ765" s="488"/>
      <c r="BA765" s="488"/>
      <c r="BB765" s="488"/>
      <c r="BC765" s="488"/>
      <c r="BD765" s="488"/>
      <c r="BE765" s="488"/>
      <c r="BF765" s="488"/>
      <c r="BG765" s="488"/>
      <c r="BH765" s="488"/>
      <c r="BI765" s="488"/>
      <c r="BJ765" s="488"/>
      <c r="BK765" s="488"/>
      <c r="BL765" s="488"/>
      <c r="BM765" s="488"/>
      <c r="BN765" s="488"/>
    </row>
    <row r="766" spans="2:14" ht="28.5" customHeight="1" hidden="1">
      <c r="B766" s="490" t="s">
        <v>574</v>
      </c>
      <c r="C766" s="390"/>
      <c r="D766" s="199" t="s">
        <v>339</v>
      </c>
      <c r="E766" s="199" t="s">
        <v>341</v>
      </c>
      <c r="F766" s="271" t="s">
        <v>575</v>
      </c>
      <c r="G766" s="385"/>
      <c r="H766" s="385"/>
      <c r="I766" s="200">
        <f>I767</f>
        <v>0</v>
      </c>
      <c r="J766" s="200">
        <f>J767</f>
        <v>0</v>
      </c>
      <c r="K766" s="200">
        <f>K767</f>
        <v>0</v>
      </c>
      <c r="L766" s="358"/>
      <c r="M766" s="358"/>
      <c r="N766" s="358"/>
    </row>
    <row r="767" spans="2:14" ht="14.25" customHeight="1" hidden="1">
      <c r="B767" s="206" t="s">
        <v>407</v>
      </c>
      <c r="C767" s="390"/>
      <c r="D767" s="199" t="s">
        <v>339</v>
      </c>
      <c r="E767" s="199" t="s">
        <v>341</v>
      </c>
      <c r="F767" s="271" t="s">
        <v>575</v>
      </c>
      <c r="G767" s="385">
        <v>200</v>
      </c>
      <c r="H767" s="385"/>
      <c r="I767" s="200">
        <f>I768</f>
        <v>0</v>
      </c>
      <c r="J767" s="200">
        <f>J768</f>
        <v>0</v>
      </c>
      <c r="K767" s="200">
        <f>K768</f>
        <v>0</v>
      </c>
      <c r="L767" s="358"/>
      <c r="M767" s="358"/>
      <c r="N767" s="358"/>
    </row>
    <row r="768" spans="2:14" ht="14.25" customHeight="1" hidden="1">
      <c r="B768" s="206" t="s">
        <v>409</v>
      </c>
      <c r="C768" s="390"/>
      <c r="D768" s="199" t="s">
        <v>339</v>
      </c>
      <c r="E768" s="199" t="s">
        <v>341</v>
      </c>
      <c r="F768" s="271" t="s">
        <v>575</v>
      </c>
      <c r="G768" s="385">
        <v>240</v>
      </c>
      <c r="H768" s="385"/>
      <c r="I768" s="200">
        <f>I770</f>
        <v>0</v>
      </c>
      <c r="J768" s="200">
        <f>J770</f>
        <v>0</v>
      </c>
      <c r="K768" s="200">
        <f>K770</f>
        <v>0</v>
      </c>
      <c r="L768" s="358"/>
      <c r="M768" s="358"/>
      <c r="N768" s="358"/>
    </row>
    <row r="769" spans="2:14" ht="14.25" customHeight="1" hidden="1">
      <c r="B769" s="201" t="s">
        <v>391</v>
      </c>
      <c r="C769" s="390"/>
      <c r="D769" s="199" t="s">
        <v>339</v>
      </c>
      <c r="E769" s="199" t="s">
        <v>341</v>
      </c>
      <c r="F769" s="271" t="s">
        <v>575</v>
      </c>
      <c r="G769" s="385">
        <v>240</v>
      </c>
      <c r="H769" s="385">
        <v>2</v>
      </c>
      <c r="I769" s="200"/>
      <c r="J769" s="200"/>
      <c r="K769" s="200"/>
      <c r="L769" s="358"/>
      <c r="M769" s="358"/>
      <c r="N769" s="358"/>
    </row>
    <row r="770" spans="2:14" ht="14.25" customHeight="1" hidden="1">
      <c r="B770" s="201" t="s">
        <v>392</v>
      </c>
      <c r="C770" s="390"/>
      <c r="D770" s="199" t="s">
        <v>339</v>
      </c>
      <c r="E770" s="199" t="s">
        <v>341</v>
      </c>
      <c r="F770" s="271" t="s">
        <v>575</v>
      </c>
      <c r="G770" s="385">
        <v>240</v>
      </c>
      <c r="H770" s="385">
        <v>3</v>
      </c>
      <c r="I770" s="200"/>
      <c r="J770" s="200"/>
      <c r="K770" s="200"/>
      <c r="L770" s="358"/>
      <c r="M770" s="358"/>
      <c r="N770" s="358"/>
    </row>
    <row r="771" spans="2:14" ht="31.5" customHeight="1">
      <c r="B771" s="491" t="s">
        <v>785</v>
      </c>
      <c r="C771" s="446">
        <v>907</v>
      </c>
      <c r="D771" s="220"/>
      <c r="E771" s="220"/>
      <c r="F771" s="492"/>
      <c r="G771" s="220"/>
      <c r="H771" s="220"/>
      <c r="I771" s="376">
        <f>I777+I808+I990+I1008</f>
        <v>174192.60000000003</v>
      </c>
      <c r="J771" s="376">
        <f>J777+J808+J990+J1008</f>
        <v>145383.40000000002</v>
      </c>
      <c r="K771" s="376">
        <f>K777+K808+K990+K1008</f>
        <v>150839.1</v>
      </c>
      <c r="L771" s="377"/>
      <c r="M771" s="358"/>
      <c r="N771" s="358"/>
    </row>
    <row r="772" spans="2:14" ht="14.25" customHeight="1" hidden="1">
      <c r="B772" s="373" t="s">
        <v>390</v>
      </c>
      <c r="C772" s="446"/>
      <c r="D772" s="220"/>
      <c r="E772" s="220"/>
      <c r="F772" s="492"/>
      <c r="G772" s="220"/>
      <c r="H772" s="220" t="s">
        <v>669</v>
      </c>
      <c r="I772" s="376"/>
      <c r="J772" s="376"/>
      <c r="K772" s="376"/>
      <c r="L772" s="358"/>
      <c r="M772" s="358"/>
      <c r="N772" s="358"/>
    </row>
    <row r="773" spans="2:14" ht="14.25" customHeight="1">
      <c r="B773" s="373" t="s">
        <v>391</v>
      </c>
      <c r="C773" s="446"/>
      <c r="D773" s="220"/>
      <c r="E773" s="220"/>
      <c r="F773" s="492"/>
      <c r="G773" s="220"/>
      <c r="H773" s="220" t="s">
        <v>415</v>
      </c>
      <c r="I773" s="376">
        <f>I797+I816+I845+I851+I855+I877+I888+I914+I940+I951+I969+I972+I975+I980+I983+I995+I1002+I1013+I1019+I804+I945+I1016+I840+I918+I921+I924+I927+I786+I906+I899+I831+I986+I807+I957+I962</f>
        <v>69092.19999999998</v>
      </c>
      <c r="J773" s="376">
        <f>J797+J816+J845+J851+J855+J877+J888+J914+J940+J951+J969+J972+J975+J980+J983+J995+J1002+J1013+J1019+J804+J945+J1016+J840+J918+J921+J924+J927+J786+J906+J899+J831+J986+J807+J957+J962</f>
        <v>56335.4</v>
      </c>
      <c r="K773" s="376">
        <f>K797+K816+K845+K851+K855+K877+K888+K914+K940+K951+K969+K972+K975+K980+K983+K995+K1002+K1013+K1019+K804+K945+K1016+K840+K918+K921+K924+K927+K786+K906+K899+K831+K986+K807+K957+K962</f>
        <v>53885.1</v>
      </c>
      <c r="L773" s="358"/>
      <c r="M773" s="358"/>
      <c r="N773" s="358"/>
    </row>
    <row r="774" spans="2:14" ht="14.25" customHeight="1">
      <c r="B774" s="373" t="s">
        <v>392</v>
      </c>
      <c r="C774" s="446"/>
      <c r="D774" s="220"/>
      <c r="E774" s="220"/>
      <c r="F774" s="492"/>
      <c r="G774" s="220"/>
      <c r="H774" s="220" t="s">
        <v>453</v>
      </c>
      <c r="I774" s="376">
        <f>I790+I793+I821+I826+I850+I856+I861+I866+I878+I889+I894+I1003+I1007+I946+I989+I782+I907+I883+I932</f>
        <v>93762.4</v>
      </c>
      <c r="J774" s="376">
        <f>J790+J793+J821+J826+J850+J856+J861+J866+J878+J889+J894+J1003+J1007+J946+J989+J782+J907+J883</f>
        <v>77934.7</v>
      </c>
      <c r="K774" s="376">
        <f>K790+K793+K821+K826+K850+K856+K861+K866+K878+K889+K894+K1003+K1007+K946+K989+K782+K907+K883</f>
        <v>73595.5</v>
      </c>
      <c r="L774" s="358"/>
      <c r="M774" s="358"/>
      <c r="N774" s="358"/>
    </row>
    <row r="775" spans="2:14" ht="14.25" customHeight="1">
      <c r="B775" s="373" t="s">
        <v>393</v>
      </c>
      <c r="C775" s="446"/>
      <c r="D775" s="220"/>
      <c r="E775" s="220"/>
      <c r="F775" s="492"/>
      <c r="G775" s="220"/>
      <c r="H775" s="220" t="s">
        <v>425</v>
      </c>
      <c r="I775" s="376">
        <f>I857+I890+I872+I908</f>
        <v>11338</v>
      </c>
      <c r="J775" s="376">
        <f>J857+J890+J872+J908+J933</f>
        <v>11113.3</v>
      </c>
      <c r="K775" s="376">
        <f>K857+K890+K872+K908+K933</f>
        <v>10875.5</v>
      </c>
      <c r="L775" s="358"/>
      <c r="M775" s="358"/>
      <c r="N775" s="358"/>
    </row>
    <row r="776" spans="2:14" ht="14.25" customHeight="1" hidden="1">
      <c r="B776" s="373" t="s">
        <v>394</v>
      </c>
      <c r="C776" s="446"/>
      <c r="D776" s="220"/>
      <c r="E776" s="220"/>
      <c r="F776" s="492"/>
      <c r="G776" s="220"/>
      <c r="H776" s="220" t="s">
        <v>670</v>
      </c>
      <c r="I776" s="376"/>
      <c r="J776" s="376"/>
      <c r="K776" s="376"/>
      <c r="L776" s="358"/>
      <c r="M776" s="358"/>
      <c r="N776" s="358"/>
    </row>
    <row r="777" spans="2:14" ht="12.75" customHeight="1">
      <c r="B777" s="378" t="s">
        <v>300</v>
      </c>
      <c r="C777" s="390"/>
      <c r="D777" s="220" t="s">
        <v>301</v>
      </c>
      <c r="E777" s="220"/>
      <c r="F777" s="492"/>
      <c r="G777" s="220"/>
      <c r="H777" s="220"/>
      <c r="I777" s="376">
        <f>I778</f>
        <v>896.7</v>
      </c>
      <c r="J777" s="376">
        <f>J778</f>
        <v>429.1</v>
      </c>
      <c r="K777" s="376">
        <f>K778</f>
        <v>436.70000000000005</v>
      </c>
      <c r="L777" s="358"/>
      <c r="M777" s="358"/>
      <c r="N777" s="358"/>
    </row>
    <row r="778" spans="2:14" ht="12.75" customHeight="1">
      <c r="B778" s="388" t="s">
        <v>314</v>
      </c>
      <c r="C778" s="390"/>
      <c r="D778" s="198" t="s">
        <v>301</v>
      </c>
      <c r="E778" s="198" t="s">
        <v>315</v>
      </c>
      <c r="F778" s="493"/>
      <c r="G778" s="199"/>
      <c r="H778" s="199"/>
      <c r="I778" s="200">
        <f>I787+I794+I798+I779+I783</f>
        <v>896.7</v>
      </c>
      <c r="J778" s="200">
        <f>J787+J794</f>
        <v>429.1</v>
      </c>
      <c r="K778" s="200">
        <f>K787+K794</f>
        <v>436.70000000000005</v>
      </c>
      <c r="L778" s="358"/>
      <c r="M778" s="358"/>
      <c r="N778" s="358"/>
    </row>
    <row r="779" spans="2:14" ht="42.75" customHeight="1" hidden="1">
      <c r="B779" s="386" t="s">
        <v>403</v>
      </c>
      <c r="C779" s="390"/>
      <c r="D779" s="199" t="s">
        <v>301</v>
      </c>
      <c r="E779" s="199" t="s">
        <v>315</v>
      </c>
      <c r="F779" s="204" t="s">
        <v>404</v>
      </c>
      <c r="G779" s="199"/>
      <c r="H779" s="199"/>
      <c r="I779" s="200">
        <f>I780</f>
        <v>0</v>
      </c>
      <c r="J779" s="200">
        <f>J780</f>
        <v>0</v>
      </c>
      <c r="K779" s="200">
        <f>K780</f>
        <v>0</v>
      </c>
      <c r="L779" s="358"/>
      <c r="M779" s="358"/>
      <c r="N779" s="358"/>
    </row>
    <row r="780" spans="2:14" ht="41.25" customHeight="1" hidden="1">
      <c r="B780" s="267" t="s">
        <v>399</v>
      </c>
      <c r="C780" s="390"/>
      <c r="D780" s="199" t="s">
        <v>301</v>
      </c>
      <c r="E780" s="199" t="s">
        <v>315</v>
      </c>
      <c r="F780" s="204" t="s">
        <v>404</v>
      </c>
      <c r="G780" s="199" t="s">
        <v>400</v>
      </c>
      <c r="H780" s="199"/>
      <c r="I780" s="200">
        <f>I781</f>
        <v>0</v>
      </c>
      <c r="J780" s="200">
        <f>J781</f>
        <v>0</v>
      </c>
      <c r="K780" s="200">
        <f>K781</f>
        <v>0</v>
      </c>
      <c r="L780" s="358"/>
      <c r="M780" s="358"/>
      <c r="N780" s="358"/>
    </row>
    <row r="781" spans="2:14" ht="14.25" customHeight="1" hidden="1">
      <c r="B781" s="267" t="s">
        <v>401</v>
      </c>
      <c r="C781" s="390"/>
      <c r="D781" s="199" t="s">
        <v>301</v>
      </c>
      <c r="E781" s="199" t="s">
        <v>315</v>
      </c>
      <c r="F781" s="204" t="s">
        <v>404</v>
      </c>
      <c r="G781" s="199" t="s">
        <v>402</v>
      </c>
      <c r="H781" s="199"/>
      <c r="I781" s="200">
        <f>I782</f>
        <v>0</v>
      </c>
      <c r="J781" s="200">
        <f>J782</f>
        <v>0</v>
      </c>
      <c r="K781" s="200">
        <f>K782</f>
        <v>0</v>
      </c>
      <c r="L781" s="358"/>
      <c r="M781" s="358"/>
      <c r="N781" s="358"/>
    </row>
    <row r="782" spans="2:14" ht="12.75" customHeight="1" hidden="1">
      <c r="B782" s="267" t="s">
        <v>392</v>
      </c>
      <c r="C782" s="390"/>
      <c r="D782" s="199" t="s">
        <v>301</v>
      </c>
      <c r="E782" s="199" t="s">
        <v>315</v>
      </c>
      <c r="F782" s="204" t="s">
        <v>404</v>
      </c>
      <c r="G782" s="199" t="s">
        <v>402</v>
      </c>
      <c r="H782" s="199">
        <v>3</v>
      </c>
      <c r="I782" s="200"/>
      <c r="J782" s="200"/>
      <c r="K782" s="200"/>
      <c r="L782" s="358"/>
      <c r="M782" s="358"/>
      <c r="N782" s="358"/>
    </row>
    <row r="783" spans="2:14" ht="42" customHeight="1" hidden="1">
      <c r="B783" s="494" t="s">
        <v>458</v>
      </c>
      <c r="C783" s="390"/>
      <c r="D783" s="199" t="s">
        <v>301</v>
      </c>
      <c r="E783" s="199" t="s">
        <v>315</v>
      </c>
      <c r="F783" s="204" t="s">
        <v>459</v>
      </c>
      <c r="G783" s="199"/>
      <c r="H783" s="199"/>
      <c r="I783" s="200">
        <f>I784</f>
        <v>0</v>
      </c>
      <c r="J783" s="200">
        <f>J784</f>
        <v>0</v>
      </c>
      <c r="K783" s="200">
        <f>K784</f>
        <v>0</v>
      </c>
      <c r="L783" s="358"/>
      <c r="M783" s="358"/>
      <c r="N783" s="358"/>
    </row>
    <row r="784" spans="2:14" ht="41.25" customHeight="1" hidden="1">
      <c r="B784" s="495" t="s">
        <v>399</v>
      </c>
      <c r="C784" s="390"/>
      <c r="D784" s="199" t="s">
        <v>301</v>
      </c>
      <c r="E784" s="199" t="s">
        <v>315</v>
      </c>
      <c r="F784" s="204" t="s">
        <v>459</v>
      </c>
      <c r="G784" s="199" t="s">
        <v>400</v>
      </c>
      <c r="H784" s="199"/>
      <c r="I784" s="200">
        <f>I785</f>
        <v>0</v>
      </c>
      <c r="J784" s="200">
        <f>J785</f>
        <v>0</v>
      </c>
      <c r="K784" s="200">
        <f>K785</f>
        <v>0</v>
      </c>
      <c r="L784" s="358"/>
      <c r="M784" s="358"/>
      <c r="N784" s="358"/>
    </row>
    <row r="785" spans="2:14" ht="12.75" customHeight="1" hidden="1">
      <c r="B785" s="201" t="s">
        <v>401</v>
      </c>
      <c r="C785" s="390"/>
      <c r="D785" s="199" t="s">
        <v>301</v>
      </c>
      <c r="E785" s="199" t="s">
        <v>315</v>
      </c>
      <c r="F785" s="204" t="s">
        <v>459</v>
      </c>
      <c r="G785" s="199" t="s">
        <v>402</v>
      </c>
      <c r="H785" s="199"/>
      <c r="I785" s="200">
        <f>I786</f>
        <v>0</v>
      </c>
      <c r="J785" s="200">
        <f>J786</f>
        <v>0</v>
      </c>
      <c r="K785" s="200">
        <f>K786</f>
        <v>0</v>
      </c>
      <c r="L785" s="358"/>
      <c r="M785" s="358"/>
      <c r="N785" s="358"/>
    </row>
    <row r="786" spans="2:14" ht="12.75" customHeight="1" hidden="1">
      <c r="B786" s="201" t="s">
        <v>391</v>
      </c>
      <c r="C786" s="390"/>
      <c r="D786" s="199" t="s">
        <v>301</v>
      </c>
      <c r="E786" s="199" t="s">
        <v>315</v>
      </c>
      <c r="F786" s="204" t="s">
        <v>459</v>
      </c>
      <c r="G786" s="199" t="s">
        <v>402</v>
      </c>
      <c r="H786" s="199" t="s">
        <v>415</v>
      </c>
      <c r="I786" s="200"/>
      <c r="J786" s="200"/>
      <c r="K786" s="200"/>
      <c r="L786" s="358"/>
      <c r="M786" s="358"/>
      <c r="N786" s="358"/>
    </row>
    <row r="787" spans="2:14" ht="42.75">
      <c r="B787" s="222" t="s">
        <v>454</v>
      </c>
      <c r="C787" s="390"/>
      <c r="D787" s="199" t="s">
        <v>301</v>
      </c>
      <c r="E787" s="199" t="s">
        <v>315</v>
      </c>
      <c r="F787" s="204" t="s">
        <v>455</v>
      </c>
      <c r="G787" s="199"/>
      <c r="H787" s="199"/>
      <c r="I787" s="200">
        <f>I788+I791</f>
        <v>373.70000000000005</v>
      </c>
      <c r="J787" s="200">
        <f>J788+J791</f>
        <v>373.70000000000005</v>
      </c>
      <c r="K787" s="200">
        <f>K788+K791</f>
        <v>373.70000000000005</v>
      </c>
      <c r="L787" s="358"/>
      <c r="M787" s="358"/>
      <c r="N787" s="358"/>
    </row>
    <row r="788" spans="2:14" ht="29.25" customHeight="1">
      <c r="B788" s="205" t="s">
        <v>399</v>
      </c>
      <c r="C788" s="390"/>
      <c r="D788" s="199" t="s">
        <v>301</v>
      </c>
      <c r="E788" s="199" t="s">
        <v>315</v>
      </c>
      <c r="F788" s="204" t="s">
        <v>455</v>
      </c>
      <c r="G788" s="199" t="s">
        <v>400</v>
      </c>
      <c r="H788" s="199"/>
      <c r="I788" s="200">
        <f>I789</f>
        <v>323.1</v>
      </c>
      <c r="J788" s="200">
        <f>J789</f>
        <v>366.1</v>
      </c>
      <c r="K788" s="200">
        <f>K789</f>
        <v>366.1</v>
      </c>
      <c r="L788" s="358"/>
      <c r="M788" s="358"/>
      <c r="N788" s="358"/>
    </row>
    <row r="789" spans="2:14" ht="14.25" customHeight="1">
      <c r="B789" s="201" t="s">
        <v>401</v>
      </c>
      <c r="C789" s="390"/>
      <c r="D789" s="199" t="s">
        <v>301</v>
      </c>
      <c r="E789" s="199" t="s">
        <v>315</v>
      </c>
      <c r="F789" s="204" t="s">
        <v>455</v>
      </c>
      <c r="G789" s="199" t="s">
        <v>402</v>
      </c>
      <c r="H789" s="199"/>
      <c r="I789" s="200">
        <f>I790</f>
        <v>323.1</v>
      </c>
      <c r="J789" s="200">
        <f>J790</f>
        <v>366.1</v>
      </c>
      <c r="K789" s="200">
        <f>K790</f>
        <v>366.1</v>
      </c>
      <c r="L789" s="358"/>
      <c r="M789" s="358"/>
      <c r="N789" s="358"/>
    </row>
    <row r="790" spans="2:14" ht="12.75" customHeight="1">
      <c r="B790" s="201" t="s">
        <v>392</v>
      </c>
      <c r="C790" s="390"/>
      <c r="D790" s="199" t="s">
        <v>301</v>
      </c>
      <c r="E790" s="199" t="s">
        <v>315</v>
      </c>
      <c r="F790" s="204" t="s">
        <v>455</v>
      </c>
      <c r="G790" s="199" t="s">
        <v>402</v>
      </c>
      <c r="H790" s="199">
        <v>3</v>
      </c>
      <c r="I790" s="200">
        <v>323.1</v>
      </c>
      <c r="J790" s="200">
        <v>366.1</v>
      </c>
      <c r="K790" s="200">
        <v>366.1</v>
      </c>
      <c r="L790" s="358"/>
      <c r="M790" s="358"/>
      <c r="N790" s="358"/>
    </row>
    <row r="791" spans="2:14" ht="12.75" customHeight="1">
      <c r="B791" s="206" t="s">
        <v>407</v>
      </c>
      <c r="C791" s="390"/>
      <c r="D791" s="199" t="s">
        <v>301</v>
      </c>
      <c r="E791" s="199" t="s">
        <v>315</v>
      </c>
      <c r="F791" s="204" t="s">
        <v>455</v>
      </c>
      <c r="G791" s="241">
        <v>200</v>
      </c>
      <c r="H791" s="199"/>
      <c r="I791" s="200">
        <f>I792</f>
        <v>50.6</v>
      </c>
      <c r="J791" s="200">
        <f>J792</f>
        <v>7.6</v>
      </c>
      <c r="K791" s="200">
        <f>K792</f>
        <v>7.6</v>
      </c>
      <c r="L791" s="358"/>
      <c r="M791" s="358"/>
      <c r="N791" s="358"/>
    </row>
    <row r="792" spans="2:14" ht="12.75" customHeight="1">
      <c r="B792" s="206" t="s">
        <v>409</v>
      </c>
      <c r="C792" s="390"/>
      <c r="D792" s="199" t="s">
        <v>301</v>
      </c>
      <c r="E792" s="199" t="s">
        <v>315</v>
      </c>
      <c r="F792" s="204" t="s">
        <v>455</v>
      </c>
      <c r="G792" s="241">
        <v>240</v>
      </c>
      <c r="H792" s="199"/>
      <c r="I792" s="200">
        <f>I793</f>
        <v>50.6</v>
      </c>
      <c r="J792" s="200">
        <f>J793</f>
        <v>7.6</v>
      </c>
      <c r="K792" s="200">
        <f>K793</f>
        <v>7.6</v>
      </c>
      <c r="L792" s="358"/>
      <c r="M792" s="358"/>
      <c r="N792" s="358"/>
    </row>
    <row r="793" spans="2:14" ht="14.25" customHeight="1">
      <c r="B793" s="201" t="s">
        <v>392</v>
      </c>
      <c r="C793" s="390"/>
      <c r="D793" s="199" t="s">
        <v>301</v>
      </c>
      <c r="E793" s="199" t="s">
        <v>315</v>
      </c>
      <c r="F793" s="204" t="s">
        <v>455</v>
      </c>
      <c r="G793" s="241">
        <v>240</v>
      </c>
      <c r="H793" s="199" t="s">
        <v>453</v>
      </c>
      <c r="I793" s="200">
        <v>50.6</v>
      </c>
      <c r="J793" s="200">
        <v>7.6</v>
      </c>
      <c r="K793" s="200">
        <v>7.6</v>
      </c>
      <c r="L793" s="358"/>
      <c r="M793" s="358"/>
      <c r="N793" s="358"/>
    </row>
    <row r="794" spans="2:14" ht="25.5" customHeight="1">
      <c r="B794" s="205" t="s">
        <v>462</v>
      </c>
      <c r="C794" s="390"/>
      <c r="D794" s="199" t="s">
        <v>301</v>
      </c>
      <c r="E794" s="199" t="s">
        <v>315</v>
      </c>
      <c r="F794" s="204" t="s">
        <v>463</v>
      </c>
      <c r="G794" s="199"/>
      <c r="H794" s="199"/>
      <c r="I794" s="200">
        <f>I795+I805</f>
        <v>523</v>
      </c>
      <c r="J794" s="200">
        <f>J795</f>
        <v>55.4</v>
      </c>
      <c r="K794" s="200">
        <f>K795</f>
        <v>63</v>
      </c>
      <c r="L794" s="358"/>
      <c r="M794" s="358"/>
      <c r="N794" s="358"/>
    </row>
    <row r="795" spans="2:14" ht="27.75" customHeight="1">
      <c r="B795" s="205" t="s">
        <v>399</v>
      </c>
      <c r="C795" s="390"/>
      <c r="D795" s="199" t="s">
        <v>301</v>
      </c>
      <c r="E795" s="199" t="s">
        <v>315</v>
      </c>
      <c r="F795" s="204" t="s">
        <v>463</v>
      </c>
      <c r="G795" s="199" t="s">
        <v>400</v>
      </c>
      <c r="H795" s="199"/>
      <c r="I795" s="200">
        <f>I796</f>
        <v>303</v>
      </c>
      <c r="J795" s="200">
        <f>J796</f>
        <v>55.4</v>
      </c>
      <c r="K795" s="200">
        <f>K796</f>
        <v>63</v>
      </c>
      <c r="L795" s="358"/>
      <c r="M795" s="358"/>
      <c r="N795" s="358"/>
    </row>
    <row r="796" spans="2:14" ht="12.75" customHeight="1">
      <c r="B796" s="201" t="s">
        <v>401</v>
      </c>
      <c r="C796" s="390"/>
      <c r="D796" s="199" t="s">
        <v>301</v>
      </c>
      <c r="E796" s="199" t="s">
        <v>315</v>
      </c>
      <c r="F796" s="204" t="s">
        <v>463</v>
      </c>
      <c r="G796" s="199" t="s">
        <v>402</v>
      </c>
      <c r="H796" s="199"/>
      <c r="I796" s="200">
        <f>I797</f>
        <v>303</v>
      </c>
      <c r="J796" s="200">
        <f>J797</f>
        <v>55.4</v>
      </c>
      <c r="K796" s="200">
        <f>K797</f>
        <v>63</v>
      </c>
      <c r="L796" s="358"/>
      <c r="M796" s="358"/>
      <c r="N796" s="358"/>
    </row>
    <row r="797" spans="2:14" ht="12.75" customHeight="1">
      <c r="B797" s="201" t="s">
        <v>391</v>
      </c>
      <c r="C797" s="390"/>
      <c r="D797" s="199" t="s">
        <v>301</v>
      </c>
      <c r="E797" s="199" t="s">
        <v>315</v>
      </c>
      <c r="F797" s="204" t="s">
        <v>463</v>
      </c>
      <c r="G797" s="199" t="s">
        <v>402</v>
      </c>
      <c r="H797" s="199" t="s">
        <v>415</v>
      </c>
      <c r="I797" s="200">
        <v>303</v>
      </c>
      <c r="J797" s="200">
        <v>55.4</v>
      </c>
      <c r="K797" s="200">
        <v>63</v>
      </c>
      <c r="L797" s="358"/>
      <c r="M797" s="358"/>
      <c r="N797" s="358"/>
    </row>
    <row r="798" spans="2:14" ht="40.5" customHeight="1" hidden="1">
      <c r="B798" s="496" t="s">
        <v>444</v>
      </c>
      <c r="C798" s="389"/>
      <c r="D798" s="199" t="s">
        <v>301</v>
      </c>
      <c r="E798" s="199" t="s">
        <v>315</v>
      </c>
      <c r="F798" s="293" t="s">
        <v>445</v>
      </c>
      <c r="G798" s="199"/>
      <c r="H798" s="199"/>
      <c r="I798" s="200">
        <f>I801</f>
        <v>0</v>
      </c>
      <c r="J798" s="200">
        <f>J801</f>
        <v>0</v>
      </c>
      <c r="K798" s="200">
        <f>K801</f>
        <v>0</v>
      </c>
      <c r="L798" s="358"/>
      <c r="M798" s="358"/>
      <c r="N798" s="358"/>
    </row>
    <row r="799" spans="2:14" ht="12.75" customHeight="1" hidden="1">
      <c r="B799" s="203"/>
      <c r="C799" s="389"/>
      <c r="D799" s="199"/>
      <c r="E799" s="199"/>
      <c r="F799" s="293" t="s">
        <v>436</v>
      </c>
      <c r="G799" s="199"/>
      <c r="H799" s="199"/>
      <c r="I799" s="200">
        <f>I800</f>
        <v>0</v>
      </c>
      <c r="J799" s="200"/>
      <c r="K799" s="200"/>
      <c r="L799" s="358"/>
      <c r="M799" s="358"/>
      <c r="N799" s="358"/>
    </row>
    <row r="800" spans="2:14" ht="15.75" customHeight="1" hidden="1">
      <c r="B800" s="203"/>
      <c r="C800" s="384"/>
      <c r="D800" s="199"/>
      <c r="E800" s="199"/>
      <c r="F800" s="293" t="s">
        <v>436</v>
      </c>
      <c r="G800" s="199"/>
      <c r="H800" s="199"/>
      <c r="I800" s="200">
        <f>I801</f>
        <v>0</v>
      </c>
      <c r="J800" s="200"/>
      <c r="K800" s="200"/>
      <c r="L800" s="358"/>
      <c r="M800" s="358"/>
      <c r="N800" s="358"/>
    </row>
    <row r="801" spans="2:14" ht="12.75" customHeight="1" hidden="1">
      <c r="B801" s="203" t="s">
        <v>419</v>
      </c>
      <c r="C801" s="384"/>
      <c r="D801" s="199" t="s">
        <v>301</v>
      </c>
      <c r="E801" s="199" t="s">
        <v>315</v>
      </c>
      <c r="F801" s="271" t="s">
        <v>446</v>
      </c>
      <c r="G801" s="199"/>
      <c r="H801" s="199"/>
      <c r="I801" s="200">
        <f>I802</f>
        <v>0</v>
      </c>
      <c r="J801" s="200">
        <f>J802</f>
        <v>0</v>
      </c>
      <c r="K801" s="200">
        <f>K802</f>
        <v>0</v>
      </c>
      <c r="L801" s="358"/>
      <c r="M801" s="358"/>
      <c r="N801" s="358"/>
    </row>
    <row r="802" spans="2:14" ht="12.75" customHeight="1" hidden="1">
      <c r="B802" s="206" t="s">
        <v>407</v>
      </c>
      <c r="C802" s="384"/>
      <c r="D802" s="199" t="s">
        <v>301</v>
      </c>
      <c r="E802" s="199" t="s">
        <v>315</v>
      </c>
      <c r="F802" s="271" t="s">
        <v>446</v>
      </c>
      <c r="G802" s="199" t="s">
        <v>408</v>
      </c>
      <c r="H802" s="199"/>
      <c r="I802" s="200">
        <f>I803</f>
        <v>0</v>
      </c>
      <c r="J802" s="200">
        <f>J803</f>
        <v>0</v>
      </c>
      <c r="K802" s="200">
        <f>K803</f>
        <v>0</v>
      </c>
      <c r="L802" s="358"/>
      <c r="M802" s="358"/>
      <c r="N802" s="358"/>
    </row>
    <row r="803" spans="2:14" ht="12.75" customHeight="1" hidden="1">
      <c r="B803" s="206" t="s">
        <v>409</v>
      </c>
      <c r="C803" s="384"/>
      <c r="D803" s="199" t="s">
        <v>301</v>
      </c>
      <c r="E803" s="199" t="s">
        <v>315</v>
      </c>
      <c r="F803" s="271" t="s">
        <v>446</v>
      </c>
      <c r="G803" s="199" t="s">
        <v>410</v>
      </c>
      <c r="H803" s="199"/>
      <c r="I803" s="200">
        <f>I804</f>
        <v>0</v>
      </c>
      <c r="J803" s="200">
        <f>J804</f>
        <v>0</v>
      </c>
      <c r="K803" s="200">
        <f>K804</f>
        <v>0</v>
      </c>
      <c r="L803" s="358"/>
      <c r="M803" s="358"/>
      <c r="N803" s="358"/>
    </row>
    <row r="804" spans="2:14" ht="12.75" customHeight="1" hidden="1">
      <c r="B804" s="201" t="s">
        <v>391</v>
      </c>
      <c r="C804" s="384"/>
      <c r="D804" s="199" t="s">
        <v>301</v>
      </c>
      <c r="E804" s="199" t="s">
        <v>315</v>
      </c>
      <c r="F804" s="271" t="s">
        <v>446</v>
      </c>
      <c r="G804" s="199" t="s">
        <v>410</v>
      </c>
      <c r="H804" s="199">
        <v>2</v>
      </c>
      <c r="I804" s="200"/>
      <c r="J804" s="200"/>
      <c r="K804" s="200"/>
      <c r="L804" s="358"/>
      <c r="M804" s="358"/>
      <c r="N804" s="358"/>
    </row>
    <row r="805" spans="2:14" ht="12.75" customHeight="1">
      <c r="B805" s="206" t="s">
        <v>407</v>
      </c>
      <c r="C805" s="384"/>
      <c r="D805" s="199" t="s">
        <v>301</v>
      </c>
      <c r="E805" s="199" t="s">
        <v>315</v>
      </c>
      <c r="F805" s="338" t="s">
        <v>463</v>
      </c>
      <c r="G805" s="241">
        <v>200</v>
      </c>
      <c r="H805" s="241"/>
      <c r="I805" s="200">
        <f>I807</f>
        <v>220</v>
      </c>
      <c r="J805" s="200">
        <f>J807</f>
        <v>0</v>
      </c>
      <c r="K805" s="200">
        <f>K807</f>
        <v>0</v>
      </c>
      <c r="L805" s="358"/>
      <c r="M805" s="358"/>
      <c r="N805" s="358"/>
    </row>
    <row r="806" spans="2:14" ht="12.75" customHeight="1">
      <c r="B806" s="206" t="s">
        <v>409</v>
      </c>
      <c r="C806" s="384"/>
      <c r="D806" s="199" t="s">
        <v>301</v>
      </c>
      <c r="E806" s="199" t="s">
        <v>315</v>
      </c>
      <c r="F806" s="338" t="s">
        <v>463</v>
      </c>
      <c r="G806" s="241">
        <v>240</v>
      </c>
      <c r="H806" s="241"/>
      <c r="I806" s="200">
        <f>I807</f>
        <v>220</v>
      </c>
      <c r="J806" s="200">
        <f>J807</f>
        <v>0</v>
      </c>
      <c r="K806" s="200">
        <f>K807</f>
        <v>0</v>
      </c>
      <c r="L806" s="358"/>
      <c r="M806" s="358"/>
      <c r="N806" s="358"/>
    </row>
    <row r="807" spans="2:14" ht="12.75" customHeight="1">
      <c r="B807" s="201" t="s">
        <v>391</v>
      </c>
      <c r="C807" s="384"/>
      <c r="D807" s="199" t="s">
        <v>301</v>
      </c>
      <c r="E807" s="199" t="s">
        <v>315</v>
      </c>
      <c r="F807" s="338" t="s">
        <v>463</v>
      </c>
      <c r="G807" s="241">
        <v>240</v>
      </c>
      <c r="H807" s="241">
        <v>2</v>
      </c>
      <c r="I807" s="200">
        <v>220</v>
      </c>
      <c r="J807" s="200">
        <v>0</v>
      </c>
      <c r="K807" s="200">
        <v>0</v>
      </c>
      <c r="L807" s="358"/>
      <c r="M807" s="358"/>
      <c r="N807" s="358"/>
    </row>
    <row r="808" spans="2:14" ht="14.25" customHeight="1">
      <c r="B808" s="378" t="s">
        <v>342</v>
      </c>
      <c r="C808" s="446"/>
      <c r="D808" s="220" t="s">
        <v>343</v>
      </c>
      <c r="E808" s="497"/>
      <c r="F808" s="220"/>
      <c r="G808" s="220"/>
      <c r="H808" s="220"/>
      <c r="I808" s="376">
        <f>I809+I832+I900+I934+I963</f>
        <v>171991.7</v>
      </c>
      <c r="J808" s="376">
        <f>J809+J832+J900+J934+J963</f>
        <v>143819.90000000002</v>
      </c>
      <c r="K808" s="376">
        <f>K809+K832+K900+K934+K963</f>
        <v>136785</v>
      </c>
      <c r="L808" s="358"/>
      <c r="M808" s="358"/>
      <c r="N808" s="358"/>
    </row>
    <row r="809" spans="2:14" ht="12.75" customHeight="1">
      <c r="B809" s="391" t="s">
        <v>344</v>
      </c>
      <c r="C809" s="390"/>
      <c r="D809" s="198" t="s">
        <v>343</v>
      </c>
      <c r="E809" s="198" t="s">
        <v>345</v>
      </c>
      <c r="F809" s="220"/>
      <c r="G809" s="220"/>
      <c r="H809" s="220"/>
      <c r="I809" s="200">
        <f>I810+I817+I822+I827</f>
        <v>26267.6</v>
      </c>
      <c r="J809" s="200">
        <f>J810+J817+J822+J827</f>
        <v>23138.6</v>
      </c>
      <c r="K809" s="200">
        <f>K810+K817+K822+K827</f>
        <v>18894.7</v>
      </c>
      <c r="L809" s="358"/>
      <c r="M809" s="358"/>
      <c r="N809" s="358"/>
    </row>
    <row r="810" spans="2:14" ht="26.25" customHeight="1">
      <c r="B810" s="392" t="s">
        <v>576</v>
      </c>
      <c r="C810" s="390"/>
      <c r="D810" s="199" t="s">
        <v>343</v>
      </c>
      <c r="E810" s="199" t="s">
        <v>345</v>
      </c>
      <c r="F810" s="293" t="s">
        <v>577</v>
      </c>
      <c r="G810" s="199"/>
      <c r="H810" s="199"/>
      <c r="I810" s="200">
        <f aca="true" t="shared" si="12" ref="I810:I815">I811</f>
        <v>11815.6</v>
      </c>
      <c r="J810" s="200">
        <f aca="true" t="shared" si="13" ref="J810:J815">J811</f>
        <v>10926.9</v>
      </c>
      <c r="K810" s="200">
        <f aca="true" t="shared" si="14" ref="K810:K815">K811</f>
        <v>7106.6</v>
      </c>
      <c r="L810" s="358"/>
      <c r="M810" s="358"/>
      <c r="N810" s="358"/>
    </row>
    <row r="811" spans="2:14" ht="12.75" customHeight="1">
      <c r="B811" s="264" t="s">
        <v>578</v>
      </c>
      <c r="C811" s="390"/>
      <c r="D811" s="199" t="s">
        <v>343</v>
      </c>
      <c r="E811" s="199" t="s">
        <v>345</v>
      </c>
      <c r="F811" s="271" t="s">
        <v>579</v>
      </c>
      <c r="G811" s="199"/>
      <c r="H811" s="199"/>
      <c r="I811" s="200">
        <f t="shared" si="12"/>
        <v>11815.6</v>
      </c>
      <c r="J811" s="200">
        <f t="shared" si="13"/>
        <v>10926.9</v>
      </c>
      <c r="K811" s="200">
        <f t="shared" si="14"/>
        <v>7106.6</v>
      </c>
      <c r="L811" s="358"/>
      <c r="M811" s="358"/>
      <c r="N811" s="358"/>
    </row>
    <row r="812" spans="2:14" ht="14.25" customHeight="1">
      <c r="B812" s="264" t="s">
        <v>580</v>
      </c>
      <c r="C812" s="390"/>
      <c r="D812" s="199" t="s">
        <v>343</v>
      </c>
      <c r="E812" s="199" t="s">
        <v>345</v>
      </c>
      <c r="F812" s="271" t="s">
        <v>581</v>
      </c>
      <c r="G812" s="199"/>
      <c r="H812" s="199"/>
      <c r="I812" s="200">
        <f t="shared" si="12"/>
        <v>11815.6</v>
      </c>
      <c r="J812" s="200">
        <f t="shared" si="13"/>
        <v>10926.9</v>
      </c>
      <c r="K812" s="200">
        <f t="shared" si="14"/>
        <v>7106.6</v>
      </c>
      <c r="L812" s="358"/>
      <c r="M812" s="358"/>
      <c r="N812" s="358"/>
    </row>
    <row r="813" spans="2:14" ht="12.75" customHeight="1">
      <c r="B813" s="408" t="s">
        <v>582</v>
      </c>
      <c r="C813" s="390"/>
      <c r="D813" s="199" t="s">
        <v>343</v>
      </c>
      <c r="E813" s="199" t="s">
        <v>345</v>
      </c>
      <c r="F813" s="293" t="s">
        <v>583</v>
      </c>
      <c r="G813" s="199"/>
      <c r="H813" s="199"/>
      <c r="I813" s="200">
        <f t="shared" si="12"/>
        <v>11815.6</v>
      </c>
      <c r="J813" s="200">
        <f t="shared" si="13"/>
        <v>10926.9</v>
      </c>
      <c r="K813" s="200">
        <f t="shared" si="14"/>
        <v>7106.6</v>
      </c>
      <c r="L813" s="358"/>
      <c r="M813" s="358"/>
      <c r="N813" s="358"/>
    </row>
    <row r="814" spans="2:14" ht="14.25" customHeight="1">
      <c r="B814" s="201" t="s">
        <v>584</v>
      </c>
      <c r="C814" s="390"/>
      <c r="D814" s="199" t="s">
        <v>343</v>
      </c>
      <c r="E814" s="199" t="s">
        <v>345</v>
      </c>
      <c r="F814" s="293" t="s">
        <v>583</v>
      </c>
      <c r="G814" s="199" t="s">
        <v>483</v>
      </c>
      <c r="H814" s="199"/>
      <c r="I814" s="200">
        <f t="shared" si="12"/>
        <v>11815.6</v>
      </c>
      <c r="J814" s="200">
        <f t="shared" si="13"/>
        <v>10926.9</v>
      </c>
      <c r="K814" s="200">
        <f t="shared" si="14"/>
        <v>7106.6</v>
      </c>
      <c r="L814" s="358"/>
      <c r="M814" s="358"/>
      <c r="N814" s="358"/>
    </row>
    <row r="815" spans="2:14" ht="12.75" customHeight="1">
      <c r="B815" s="201" t="s">
        <v>585</v>
      </c>
      <c r="C815" s="390"/>
      <c r="D815" s="199" t="s">
        <v>343</v>
      </c>
      <c r="E815" s="199" t="s">
        <v>345</v>
      </c>
      <c r="F815" s="293" t="s">
        <v>583</v>
      </c>
      <c r="G815" s="199">
        <v>610</v>
      </c>
      <c r="H815" s="199"/>
      <c r="I815" s="200">
        <f t="shared" si="12"/>
        <v>11815.6</v>
      </c>
      <c r="J815" s="200">
        <f t="shared" si="13"/>
        <v>10926.9</v>
      </c>
      <c r="K815" s="200">
        <f t="shared" si="14"/>
        <v>7106.6</v>
      </c>
      <c r="L815" s="358"/>
      <c r="M815" s="358"/>
      <c r="N815" s="358"/>
    </row>
    <row r="816" spans="2:14" ht="12.75" customHeight="1">
      <c r="B816" s="201" t="s">
        <v>391</v>
      </c>
      <c r="C816" s="390"/>
      <c r="D816" s="199" t="s">
        <v>343</v>
      </c>
      <c r="E816" s="199" t="s">
        <v>345</v>
      </c>
      <c r="F816" s="293" t="s">
        <v>583</v>
      </c>
      <c r="G816" s="199">
        <v>610</v>
      </c>
      <c r="H816" s="199">
        <v>2</v>
      </c>
      <c r="I816" s="200">
        <v>11815.6</v>
      </c>
      <c r="J816" s="200">
        <v>10926.9</v>
      </c>
      <c r="K816" s="200">
        <v>7106.6</v>
      </c>
      <c r="L816" s="358"/>
      <c r="M816" s="358"/>
      <c r="N816" s="358"/>
    </row>
    <row r="817" spans="2:14" ht="66.75" customHeight="1">
      <c r="B817" s="498" t="s">
        <v>586</v>
      </c>
      <c r="C817" s="390"/>
      <c r="D817" s="199" t="s">
        <v>343</v>
      </c>
      <c r="E817" s="199" t="s">
        <v>345</v>
      </c>
      <c r="F817" s="493" t="s">
        <v>587</v>
      </c>
      <c r="G817" s="199"/>
      <c r="H817" s="199"/>
      <c r="I817" s="200">
        <f>I818</f>
        <v>14452</v>
      </c>
      <c r="J817" s="200">
        <f>J818</f>
        <v>12211.7</v>
      </c>
      <c r="K817" s="200">
        <f>K818</f>
        <v>11788.1</v>
      </c>
      <c r="L817" s="358"/>
      <c r="M817" s="358"/>
      <c r="N817" s="358"/>
    </row>
    <row r="818" spans="2:14" ht="12.75" customHeight="1">
      <c r="B818" s="264" t="s">
        <v>580</v>
      </c>
      <c r="C818" s="384"/>
      <c r="D818" s="199" t="s">
        <v>343</v>
      </c>
      <c r="E818" s="199" t="s">
        <v>345</v>
      </c>
      <c r="F818" s="493" t="s">
        <v>588</v>
      </c>
      <c r="G818" s="199"/>
      <c r="H818" s="199"/>
      <c r="I818" s="200">
        <f>I819</f>
        <v>14452</v>
      </c>
      <c r="J818" s="200">
        <f>J819</f>
        <v>12211.7</v>
      </c>
      <c r="K818" s="200">
        <f>K819</f>
        <v>11788.1</v>
      </c>
      <c r="L818" s="358"/>
      <c r="M818" s="358"/>
      <c r="N818" s="358"/>
    </row>
    <row r="819" spans="2:14" ht="14.25" customHeight="1">
      <c r="B819" s="201" t="s">
        <v>584</v>
      </c>
      <c r="C819" s="384"/>
      <c r="D819" s="199" t="s">
        <v>343</v>
      </c>
      <c r="E819" s="199" t="s">
        <v>345</v>
      </c>
      <c r="F819" s="493" t="s">
        <v>588</v>
      </c>
      <c r="G819" s="199" t="s">
        <v>483</v>
      </c>
      <c r="H819" s="199"/>
      <c r="I819" s="200">
        <f>I820</f>
        <v>14452</v>
      </c>
      <c r="J819" s="200">
        <f>J820</f>
        <v>12211.7</v>
      </c>
      <c r="K819" s="200">
        <f>K820</f>
        <v>11788.1</v>
      </c>
      <c r="L819" s="358"/>
      <c r="M819" s="358"/>
      <c r="N819" s="358"/>
    </row>
    <row r="820" spans="2:14" ht="12.75" customHeight="1">
      <c r="B820" s="201" t="s">
        <v>585</v>
      </c>
      <c r="C820" s="384"/>
      <c r="D820" s="199" t="s">
        <v>343</v>
      </c>
      <c r="E820" s="199" t="s">
        <v>345</v>
      </c>
      <c r="F820" s="493" t="s">
        <v>588</v>
      </c>
      <c r="G820" s="199">
        <v>610</v>
      </c>
      <c r="H820" s="199"/>
      <c r="I820" s="200">
        <f>I821</f>
        <v>14452</v>
      </c>
      <c r="J820" s="200">
        <f>J821</f>
        <v>12211.7</v>
      </c>
      <c r="K820" s="200">
        <f>K821</f>
        <v>11788.1</v>
      </c>
      <c r="L820" s="358"/>
      <c r="M820" s="358"/>
      <c r="N820" s="358"/>
    </row>
    <row r="821" spans="2:14" ht="14.25" customHeight="1">
      <c r="B821" s="264" t="s">
        <v>392</v>
      </c>
      <c r="C821" s="384"/>
      <c r="D821" s="199" t="s">
        <v>343</v>
      </c>
      <c r="E821" s="199" t="s">
        <v>345</v>
      </c>
      <c r="F821" s="493" t="s">
        <v>588</v>
      </c>
      <c r="G821" s="199">
        <v>610</v>
      </c>
      <c r="H821" s="199" t="s">
        <v>453</v>
      </c>
      <c r="I821" s="200">
        <v>14452</v>
      </c>
      <c r="J821" s="200">
        <v>12211.7</v>
      </c>
      <c r="K821" s="200">
        <v>11788.1</v>
      </c>
      <c r="L821" s="358"/>
      <c r="M821" s="358"/>
      <c r="N821" s="358"/>
    </row>
    <row r="822" spans="2:14" ht="12.75" customHeight="1" hidden="1">
      <c r="B822" s="201" t="s">
        <v>395</v>
      </c>
      <c r="C822" s="384"/>
      <c r="D822" s="199" t="s">
        <v>343</v>
      </c>
      <c r="E822" s="199" t="s">
        <v>345</v>
      </c>
      <c r="F822" s="293" t="s">
        <v>396</v>
      </c>
      <c r="G822" s="199"/>
      <c r="H822" s="199"/>
      <c r="I822" s="200">
        <f>I823</f>
        <v>0</v>
      </c>
      <c r="J822" s="200">
        <f>J823</f>
        <v>0</v>
      </c>
      <c r="K822" s="200">
        <f>K823</f>
        <v>0</v>
      </c>
      <c r="L822" s="358"/>
      <c r="M822" s="358"/>
      <c r="N822" s="358"/>
    </row>
    <row r="823" spans="2:14" ht="26.25" customHeight="1" hidden="1">
      <c r="B823" s="205" t="s">
        <v>547</v>
      </c>
      <c r="C823" s="384"/>
      <c r="D823" s="199" t="s">
        <v>343</v>
      </c>
      <c r="E823" s="199" t="s">
        <v>345</v>
      </c>
      <c r="F823" s="293" t="s">
        <v>548</v>
      </c>
      <c r="G823" s="199"/>
      <c r="H823" s="199"/>
      <c r="I823" s="200">
        <f>I824</f>
        <v>0</v>
      </c>
      <c r="J823" s="200">
        <f>J824</f>
        <v>0</v>
      </c>
      <c r="K823" s="200">
        <f>K824</f>
        <v>0</v>
      </c>
      <c r="L823" s="358"/>
      <c r="M823" s="358"/>
      <c r="N823" s="358"/>
    </row>
    <row r="824" spans="2:14" ht="12.75" customHeight="1" hidden="1">
      <c r="B824" s="201" t="s">
        <v>584</v>
      </c>
      <c r="C824" s="384"/>
      <c r="D824" s="199" t="s">
        <v>343</v>
      </c>
      <c r="E824" s="199" t="s">
        <v>345</v>
      </c>
      <c r="F824" s="293" t="s">
        <v>548</v>
      </c>
      <c r="G824" s="199" t="s">
        <v>483</v>
      </c>
      <c r="H824" s="199"/>
      <c r="I824" s="200">
        <f>I825</f>
        <v>0</v>
      </c>
      <c r="J824" s="200">
        <f>J825</f>
        <v>0</v>
      </c>
      <c r="K824" s="200">
        <f>K825</f>
        <v>0</v>
      </c>
      <c r="L824" s="358"/>
      <c r="M824" s="358"/>
      <c r="N824" s="358"/>
    </row>
    <row r="825" spans="2:14" ht="14.25" customHeight="1" hidden="1">
      <c r="B825" s="201" t="s">
        <v>585</v>
      </c>
      <c r="C825" s="384"/>
      <c r="D825" s="199" t="s">
        <v>343</v>
      </c>
      <c r="E825" s="199" t="s">
        <v>345</v>
      </c>
      <c r="F825" s="293" t="s">
        <v>548</v>
      </c>
      <c r="G825" s="199">
        <v>610</v>
      </c>
      <c r="H825" s="199"/>
      <c r="I825" s="200">
        <f>I826</f>
        <v>0</v>
      </c>
      <c r="J825" s="200">
        <f>J826</f>
        <v>0</v>
      </c>
      <c r="K825" s="200">
        <f>K826</f>
        <v>0</v>
      </c>
      <c r="L825" s="358"/>
      <c r="M825" s="358"/>
      <c r="N825" s="358"/>
    </row>
    <row r="826" spans="2:14" ht="12.75" customHeight="1" hidden="1">
      <c r="B826" s="264" t="s">
        <v>392</v>
      </c>
      <c r="C826" s="384"/>
      <c r="D826" s="199" t="s">
        <v>343</v>
      </c>
      <c r="E826" s="199" t="s">
        <v>345</v>
      </c>
      <c r="F826" s="293" t="s">
        <v>548</v>
      </c>
      <c r="G826" s="199">
        <v>610</v>
      </c>
      <c r="H826" s="199" t="s">
        <v>453</v>
      </c>
      <c r="I826" s="200"/>
      <c r="J826" s="200"/>
      <c r="K826" s="200"/>
      <c r="L826" s="358"/>
      <c r="M826" s="358"/>
      <c r="N826" s="358"/>
    </row>
    <row r="827" spans="2:14" ht="28.5" customHeight="1" hidden="1">
      <c r="B827" s="219" t="s">
        <v>447</v>
      </c>
      <c r="C827" s="384"/>
      <c r="D827" s="199" t="s">
        <v>343</v>
      </c>
      <c r="E827" s="199" t="s">
        <v>345</v>
      </c>
      <c r="F827" s="499" t="s">
        <v>436</v>
      </c>
      <c r="G827" s="199"/>
      <c r="H827" s="199"/>
      <c r="I827" s="200">
        <f>I828</f>
        <v>0</v>
      </c>
      <c r="J827" s="200">
        <f>J828</f>
        <v>0</v>
      </c>
      <c r="K827" s="200">
        <f>K828</f>
        <v>0</v>
      </c>
      <c r="L827" s="358"/>
      <c r="M827" s="358"/>
      <c r="N827" s="358"/>
    </row>
    <row r="828" spans="2:14" ht="12.75" customHeight="1" hidden="1">
      <c r="B828" s="203" t="s">
        <v>419</v>
      </c>
      <c r="C828" s="384"/>
      <c r="D828" s="199" t="s">
        <v>343</v>
      </c>
      <c r="E828" s="199" t="s">
        <v>345</v>
      </c>
      <c r="F828" s="223" t="s">
        <v>448</v>
      </c>
      <c r="G828" s="199"/>
      <c r="H828" s="199"/>
      <c r="I828" s="200">
        <f>I829</f>
        <v>0</v>
      </c>
      <c r="J828" s="200">
        <f>J829</f>
        <v>0</v>
      </c>
      <c r="K828" s="200">
        <f>K829</f>
        <v>0</v>
      </c>
      <c r="L828" s="358"/>
      <c r="M828" s="358"/>
      <c r="N828" s="358"/>
    </row>
    <row r="829" spans="2:14" ht="12.75" customHeight="1" hidden="1">
      <c r="B829" s="201" t="s">
        <v>584</v>
      </c>
      <c r="C829" s="384"/>
      <c r="D829" s="199" t="s">
        <v>343</v>
      </c>
      <c r="E829" s="199" t="s">
        <v>345</v>
      </c>
      <c r="F829" s="223" t="s">
        <v>448</v>
      </c>
      <c r="G829" s="199" t="s">
        <v>483</v>
      </c>
      <c r="H829" s="199"/>
      <c r="I829" s="200">
        <f>I830</f>
        <v>0</v>
      </c>
      <c r="J829" s="200">
        <f>J830</f>
        <v>0</v>
      </c>
      <c r="K829" s="200">
        <f>K830</f>
        <v>0</v>
      </c>
      <c r="L829" s="358"/>
      <c r="M829" s="358"/>
      <c r="N829" s="358"/>
    </row>
    <row r="830" spans="2:14" ht="12.75" customHeight="1" hidden="1">
      <c r="B830" s="201" t="s">
        <v>585</v>
      </c>
      <c r="C830" s="384"/>
      <c r="D830" s="199" t="s">
        <v>343</v>
      </c>
      <c r="E830" s="199" t="s">
        <v>345</v>
      </c>
      <c r="F830" s="223" t="s">
        <v>448</v>
      </c>
      <c r="G830" s="199" t="s">
        <v>589</v>
      </c>
      <c r="H830" s="199"/>
      <c r="I830" s="200">
        <f>I831</f>
        <v>0</v>
      </c>
      <c r="J830" s="200">
        <f>J831</f>
        <v>0</v>
      </c>
      <c r="K830" s="200">
        <f>K831</f>
        <v>0</v>
      </c>
      <c r="L830" s="358"/>
      <c r="M830" s="358"/>
      <c r="N830" s="358"/>
    </row>
    <row r="831" spans="2:14" ht="12.75" customHeight="1" hidden="1">
      <c r="B831" s="201" t="s">
        <v>391</v>
      </c>
      <c r="C831" s="384"/>
      <c r="D831" s="199" t="s">
        <v>343</v>
      </c>
      <c r="E831" s="199" t="s">
        <v>345</v>
      </c>
      <c r="F831" s="223" t="s">
        <v>448</v>
      </c>
      <c r="G831" s="199" t="s">
        <v>589</v>
      </c>
      <c r="H831" s="199" t="s">
        <v>415</v>
      </c>
      <c r="I831" s="200"/>
      <c r="J831" s="200"/>
      <c r="K831" s="200"/>
      <c r="L831" s="358"/>
      <c r="M831" s="358"/>
      <c r="N831" s="358"/>
    </row>
    <row r="832" spans="2:14" ht="14.25" customHeight="1">
      <c r="B832" s="391" t="s">
        <v>346</v>
      </c>
      <c r="C832" s="384"/>
      <c r="D832" s="198" t="s">
        <v>343</v>
      </c>
      <c r="E832" s="198" t="s">
        <v>347</v>
      </c>
      <c r="F832" s="199"/>
      <c r="G832" s="199"/>
      <c r="H832" s="199"/>
      <c r="I832" s="240">
        <f>IK834+I841+I847+I852+I858+I862+I867+I884+I891+I834+I895+I879</f>
        <v>130277.3</v>
      </c>
      <c r="J832" s="240">
        <f>IL834+J841+J847+J852+J858+J862+J867+J884+J891+J834+J895+J879</f>
        <v>108148.70000000001</v>
      </c>
      <c r="K832" s="240">
        <f>IM834+K841+K847+K852+K858+K862+K867+K884+K891+K834+K895+K879</f>
        <v>104777.7</v>
      </c>
      <c r="L832" s="358"/>
      <c r="M832" s="358"/>
      <c r="N832" s="358"/>
    </row>
    <row r="833" spans="2:14" ht="14.25" customHeight="1">
      <c r="B833" s="264" t="s">
        <v>590</v>
      </c>
      <c r="C833" s="384"/>
      <c r="D833" s="199" t="s">
        <v>343</v>
      </c>
      <c r="E833" s="199" t="s">
        <v>347</v>
      </c>
      <c r="F833" s="293" t="s">
        <v>591</v>
      </c>
      <c r="G833" s="199"/>
      <c r="H833" s="199"/>
      <c r="I833" s="200">
        <f>I841+I846+I852+I858+I862+I867+I884+I879</f>
        <v>130139.8</v>
      </c>
      <c r="J833" s="200">
        <f>J841+J846+J852+J858+J862+J867+J884+J879</f>
        <v>108148.70000000001</v>
      </c>
      <c r="K833" s="200">
        <f>K841+K846+K852+K858+K862+K867+K884+K879</f>
        <v>104777.7</v>
      </c>
      <c r="L833" s="358"/>
      <c r="M833" s="358"/>
      <c r="N833" s="358"/>
    </row>
    <row r="834" spans="2:14" ht="43.5" customHeight="1">
      <c r="B834" s="392" t="s">
        <v>444</v>
      </c>
      <c r="C834" s="389"/>
      <c r="D834" s="199" t="s">
        <v>343</v>
      </c>
      <c r="E834" s="199" t="s">
        <v>347</v>
      </c>
      <c r="F834" s="293" t="s">
        <v>445</v>
      </c>
      <c r="G834" s="199"/>
      <c r="H834" s="199"/>
      <c r="I834" s="200">
        <f>I837</f>
        <v>37.5</v>
      </c>
      <c r="J834" s="200">
        <f>J837</f>
        <v>0</v>
      </c>
      <c r="K834" s="200">
        <f>K837</f>
        <v>0</v>
      </c>
      <c r="L834" s="358"/>
      <c r="M834" s="358"/>
      <c r="N834" s="358"/>
    </row>
    <row r="835" spans="2:14" ht="14.25" customHeight="1" hidden="1">
      <c r="B835" s="203"/>
      <c r="C835" s="389"/>
      <c r="D835" s="199" t="s">
        <v>343</v>
      </c>
      <c r="E835" s="199" t="s">
        <v>347</v>
      </c>
      <c r="F835" s="293" t="s">
        <v>436</v>
      </c>
      <c r="G835" s="199"/>
      <c r="H835" s="199"/>
      <c r="I835" s="200">
        <f>I836</f>
        <v>37.5</v>
      </c>
      <c r="J835" s="200"/>
      <c r="K835" s="200"/>
      <c r="L835" s="358"/>
      <c r="M835" s="358"/>
      <c r="N835" s="358"/>
    </row>
    <row r="836" spans="2:14" ht="14.25" customHeight="1" hidden="1">
      <c r="B836" s="203"/>
      <c r="C836" s="384"/>
      <c r="D836" s="199" t="s">
        <v>343</v>
      </c>
      <c r="E836" s="199" t="s">
        <v>347</v>
      </c>
      <c r="F836" s="293" t="s">
        <v>436</v>
      </c>
      <c r="G836" s="199"/>
      <c r="H836" s="199"/>
      <c r="I836" s="200">
        <f>I837</f>
        <v>37.5</v>
      </c>
      <c r="J836" s="200"/>
      <c r="K836" s="200"/>
      <c r="L836" s="358"/>
      <c r="M836" s="358"/>
      <c r="N836" s="358"/>
    </row>
    <row r="837" spans="2:14" ht="14.25" customHeight="1">
      <c r="B837" s="203" t="s">
        <v>419</v>
      </c>
      <c r="C837" s="384"/>
      <c r="D837" s="199" t="s">
        <v>343</v>
      </c>
      <c r="E837" s="199" t="s">
        <v>347</v>
      </c>
      <c r="F837" s="271" t="s">
        <v>446</v>
      </c>
      <c r="G837" s="199"/>
      <c r="H837" s="199"/>
      <c r="I837" s="200">
        <f>I838</f>
        <v>37.5</v>
      </c>
      <c r="J837" s="200">
        <f>J838</f>
        <v>0</v>
      </c>
      <c r="K837" s="200">
        <f>K838</f>
        <v>0</v>
      </c>
      <c r="L837" s="358"/>
      <c r="M837" s="358"/>
      <c r="N837" s="358"/>
    </row>
    <row r="838" spans="2:14" ht="14.25" customHeight="1">
      <c r="B838" s="201" t="s">
        <v>584</v>
      </c>
      <c r="C838" s="384"/>
      <c r="D838" s="199" t="s">
        <v>343</v>
      </c>
      <c r="E838" s="199" t="s">
        <v>347</v>
      </c>
      <c r="F838" s="271" t="s">
        <v>446</v>
      </c>
      <c r="G838" s="199" t="s">
        <v>483</v>
      </c>
      <c r="H838" s="199"/>
      <c r="I838" s="200">
        <f>I839</f>
        <v>37.5</v>
      </c>
      <c r="J838" s="200">
        <f>J839</f>
        <v>0</v>
      </c>
      <c r="K838" s="200">
        <f>K839</f>
        <v>0</v>
      </c>
      <c r="L838" s="358"/>
      <c r="M838" s="358"/>
      <c r="N838" s="358"/>
    </row>
    <row r="839" spans="2:14" ht="15.75" customHeight="1">
      <c r="B839" s="201" t="s">
        <v>585</v>
      </c>
      <c r="C839" s="384"/>
      <c r="D839" s="199" t="s">
        <v>343</v>
      </c>
      <c r="E839" s="199" t="s">
        <v>347</v>
      </c>
      <c r="F839" s="271" t="s">
        <v>446</v>
      </c>
      <c r="G839" s="199">
        <v>610</v>
      </c>
      <c r="H839" s="199"/>
      <c r="I839" s="200">
        <f>I840</f>
        <v>37.5</v>
      </c>
      <c r="J839" s="200">
        <f>J840</f>
        <v>0</v>
      </c>
      <c r="K839" s="200">
        <f>K840</f>
        <v>0</v>
      </c>
      <c r="L839" s="358"/>
      <c r="M839" s="358"/>
      <c r="N839" s="358"/>
    </row>
    <row r="840" spans="2:14" ht="12.75" customHeight="1">
      <c r="B840" s="201" t="s">
        <v>391</v>
      </c>
      <c r="C840" s="384"/>
      <c r="D840" s="199" t="s">
        <v>343</v>
      </c>
      <c r="E840" s="199" t="s">
        <v>347</v>
      </c>
      <c r="F840" s="271" t="s">
        <v>446</v>
      </c>
      <c r="G840" s="199">
        <v>610</v>
      </c>
      <c r="H840" s="199">
        <v>2</v>
      </c>
      <c r="I840" s="200">
        <v>37.5</v>
      </c>
      <c r="J840" s="200"/>
      <c r="K840" s="200"/>
      <c r="L840" s="358"/>
      <c r="M840" s="358"/>
      <c r="N840" s="358"/>
    </row>
    <row r="841" spans="2:14" ht="14.25" customHeight="1">
      <c r="B841" s="205" t="s">
        <v>592</v>
      </c>
      <c r="C841" s="384"/>
      <c r="D841" s="199" t="s">
        <v>343</v>
      </c>
      <c r="E841" s="199" t="s">
        <v>347</v>
      </c>
      <c r="F841" s="293" t="s">
        <v>593</v>
      </c>
      <c r="G841" s="199"/>
      <c r="H841" s="199"/>
      <c r="I841" s="200">
        <f>I842</f>
        <v>37916.6</v>
      </c>
      <c r="J841" s="200">
        <f>J842</f>
        <v>29246</v>
      </c>
      <c r="K841" s="200">
        <f>K842</f>
        <v>30102.8</v>
      </c>
      <c r="L841" s="358"/>
      <c r="M841" s="358"/>
      <c r="N841" s="358"/>
    </row>
    <row r="842" spans="2:14" ht="14.25" customHeight="1">
      <c r="B842" s="206" t="s">
        <v>594</v>
      </c>
      <c r="C842" s="384"/>
      <c r="D842" s="199" t="s">
        <v>343</v>
      </c>
      <c r="E842" s="199" t="s">
        <v>347</v>
      </c>
      <c r="F842" s="293" t="s">
        <v>595</v>
      </c>
      <c r="G842" s="199"/>
      <c r="H842" s="199"/>
      <c r="I842" s="200">
        <f>I843</f>
        <v>37916.6</v>
      </c>
      <c r="J842" s="200">
        <f>J843</f>
        <v>29246</v>
      </c>
      <c r="K842" s="200">
        <f>K843</f>
        <v>30102.8</v>
      </c>
      <c r="L842" s="358"/>
      <c r="M842" s="358"/>
      <c r="N842" s="358"/>
    </row>
    <row r="843" spans="2:14" ht="12.75" customHeight="1">
      <c r="B843" s="201" t="s">
        <v>584</v>
      </c>
      <c r="C843" s="384"/>
      <c r="D843" s="199" t="s">
        <v>343</v>
      </c>
      <c r="E843" s="199" t="s">
        <v>347</v>
      </c>
      <c r="F843" s="293" t="s">
        <v>595</v>
      </c>
      <c r="G843" s="199" t="s">
        <v>483</v>
      </c>
      <c r="H843" s="199"/>
      <c r="I843" s="200">
        <f>I844</f>
        <v>37916.6</v>
      </c>
      <c r="J843" s="200">
        <f>J844</f>
        <v>29246</v>
      </c>
      <c r="K843" s="200">
        <f>K844</f>
        <v>30102.8</v>
      </c>
      <c r="L843" s="358"/>
      <c r="M843" s="358"/>
      <c r="N843" s="358"/>
    </row>
    <row r="844" spans="2:14" ht="12.75" customHeight="1">
      <c r="B844" s="201" t="s">
        <v>585</v>
      </c>
      <c r="C844" s="384"/>
      <c r="D844" s="199" t="s">
        <v>343</v>
      </c>
      <c r="E844" s="199" t="s">
        <v>347</v>
      </c>
      <c r="F844" s="293" t="s">
        <v>595</v>
      </c>
      <c r="G844" s="199">
        <v>610</v>
      </c>
      <c r="H844" s="199"/>
      <c r="I844" s="200">
        <f>I845</f>
        <v>37916.6</v>
      </c>
      <c r="J844" s="200">
        <f>J845</f>
        <v>29246</v>
      </c>
      <c r="K844" s="200">
        <f>K845</f>
        <v>30102.8</v>
      </c>
      <c r="L844" s="358"/>
      <c r="M844" s="358"/>
      <c r="N844" s="358"/>
    </row>
    <row r="845" spans="2:14" ht="12.75" customHeight="1">
      <c r="B845" s="201" t="s">
        <v>391</v>
      </c>
      <c r="C845" s="384"/>
      <c r="D845" s="199" t="s">
        <v>343</v>
      </c>
      <c r="E845" s="199" t="s">
        <v>347</v>
      </c>
      <c r="F845" s="293" t="s">
        <v>595</v>
      </c>
      <c r="G845" s="199">
        <v>610</v>
      </c>
      <c r="H845" s="199">
        <v>2</v>
      </c>
      <c r="I845" s="200">
        <v>37916.6</v>
      </c>
      <c r="J845" s="200">
        <v>29246</v>
      </c>
      <c r="K845" s="200">
        <v>30102.8</v>
      </c>
      <c r="L845" s="358"/>
      <c r="M845" s="358"/>
      <c r="N845" s="358"/>
    </row>
    <row r="846" spans="2:14" ht="12.75" customHeight="1">
      <c r="B846" s="201" t="s">
        <v>596</v>
      </c>
      <c r="C846" s="384"/>
      <c r="D846" s="199" t="s">
        <v>343</v>
      </c>
      <c r="E846" s="199" t="s">
        <v>347</v>
      </c>
      <c r="F846" s="293" t="s">
        <v>597</v>
      </c>
      <c r="G846" s="199"/>
      <c r="H846" s="199"/>
      <c r="I846" s="200">
        <f>I847</f>
        <v>5197.6</v>
      </c>
      <c r="J846" s="200">
        <f>J847</f>
        <v>6415.8</v>
      </c>
      <c r="K846" s="200">
        <f>K847</f>
        <v>6273</v>
      </c>
      <c r="L846" s="358"/>
      <c r="M846" s="358"/>
      <c r="N846" s="358"/>
    </row>
    <row r="847" spans="2:14" ht="27.75" customHeight="1">
      <c r="B847" s="205" t="s">
        <v>598</v>
      </c>
      <c r="C847" s="384"/>
      <c r="D847" s="199" t="s">
        <v>343</v>
      </c>
      <c r="E847" s="199" t="s">
        <v>347</v>
      </c>
      <c r="F847" s="293" t="s">
        <v>599</v>
      </c>
      <c r="G847" s="199"/>
      <c r="H847" s="199"/>
      <c r="I847" s="200">
        <f>I848</f>
        <v>5197.6</v>
      </c>
      <c r="J847" s="200">
        <f>J848</f>
        <v>6415.8</v>
      </c>
      <c r="K847" s="200">
        <f>K848</f>
        <v>6273</v>
      </c>
      <c r="L847" s="358"/>
      <c r="M847" s="358"/>
      <c r="N847" s="358"/>
    </row>
    <row r="848" spans="2:14" ht="12.75" customHeight="1">
      <c r="B848" s="201" t="s">
        <v>584</v>
      </c>
      <c r="C848" s="384"/>
      <c r="D848" s="199" t="s">
        <v>343</v>
      </c>
      <c r="E848" s="199" t="s">
        <v>347</v>
      </c>
      <c r="F848" s="293" t="s">
        <v>599</v>
      </c>
      <c r="G848" s="199" t="s">
        <v>483</v>
      </c>
      <c r="H848" s="199"/>
      <c r="I848" s="200">
        <f>I849</f>
        <v>5197.6</v>
      </c>
      <c r="J848" s="200">
        <f>J849</f>
        <v>6415.8</v>
      </c>
      <c r="K848" s="200">
        <f>K849</f>
        <v>6273</v>
      </c>
      <c r="L848" s="358"/>
      <c r="M848" s="358"/>
      <c r="N848" s="358"/>
    </row>
    <row r="849" spans="2:14" ht="14.25" customHeight="1">
      <c r="B849" s="201" t="s">
        <v>585</v>
      </c>
      <c r="C849" s="384"/>
      <c r="D849" s="199" t="s">
        <v>343</v>
      </c>
      <c r="E849" s="199" t="s">
        <v>347</v>
      </c>
      <c r="F849" s="293" t="s">
        <v>599</v>
      </c>
      <c r="G849" s="199">
        <v>610</v>
      </c>
      <c r="H849" s="199"/>
      <c r="I849" s="200">
        <f>I851+I850</f>
        <v>5197.6</v>
      </c>
      <c r="J849" s="200">
        <f>J851+J850</f>
        <v>6415.8</v>
      </c>
      <c r="K849" s="200">
        <f>K851+K850</f>
        <v>6273</v>
      </c>
      <c r="L849" s="358"/>
      <c r="M849" s="358"/>
      <c r="N849" s="358"/>
    </row>
    <row r="850" spans="2:14" ht="12.75" customHeight="1">
      <c r="B850" s="264" t="s">
        <v>392</v>
      </c>
      <c r="C850" s="384"/>
      <c r="D850" s="199" t="s">
        <v>343</v>
      </c>
      <c r="E850" s="199" t="s">
        <v>347</v>
      </c>
      <c r="F850" s="293" t="s">
        <v>599</v>
      </c>
      <c r="G850" s="199" t="s">
        <v>589</v>
      </c>
      <c r="H850" s="199" t="s">
        <v>453</v>
      </c>
      <c r="I850" s="200">
        <v>2578.5</v>
      </c>
      <c r="J850" s="200">
        <v>3207.9</v>
      </c>
      <c r="K850" s="200">
        <v>3136.5</v>
      </c>
      <c r="L850" s="358"/>
      <c r="M850" s="358"/>
      <c r="N850" s="358"/>
    </row>
    <row r="851" spans="2:14" ht="14.25" customHeight="1">
      <c r="B851" s="264" t="s">
        <v>391</v>
      </c>
      <c r="C851" s="384"/>
      <c r="D851" s="199" t="s">
        <v>343</v>
      </c>
      <c r="E851" s="199" t="s">
        <v>347</v>
      </c>
      <c r="F851" s="293" t="s">
        <v>600</v>
      </c>
      <c r="G851" s="199">
        <v>610</v>
      </c>
      <c r="H851" s="199" t="s">
        <v>415</v>
      </c>
      <c r="I851" s="200">
        <v>2619.1</v>
      </c>
      <c r="J851" s="200">
        <v>3207.9</v>
      </c>
      <c r="K851" s="200">
        <v>3136.5</v>
      </c>
      <c r="L851" s="358"/>
      <c r="M851" s="358"/>
      <c r="N851" s="358"/>
    </row>
    <row r="852" spans="2:14" ht="26.25" customHeight="1">
      <c r="B852" s="222" t="s">
        <v>601</v>
      </c>
      <c r="C852" s="384"/>
      <c r="D852" s="199" t="s">
        <v>343</v>
      </c>
      <c r="E852" s="199" t="s">
        <v>347</v>
      </c>
      <c r="F852" s="293" t="s">
        <v>602</v>
      </c>
      <c r="G852" s="199"/>
      <c r="H852" s="199"/>
      <c r="I852" s="200">
        <f>I853</f>
        <v>3913.8</v>
      </c>
      <c r="J852" s="200">
        <f>J853</f>
        <v>3664.4</v>
      </c>
      <c r="K852" s="200">
        <f>K853</f>
        <v>3363.5</v>
      </c>
      <c r="L852" s="358"/>
      <c r="M852" s="358"/>
      <c r="N852" s="358"/>
    </row>
    <row r="853" spans="2:14" ht="14.25" customHeight="1">
      <c r="B853" s="201" t="s">
        <v>584</v>
      </c>
      <c r="C853" s="384"/>
      <c r="D853" s="199" t="s">
        <v>343</v>
      </c>
      <c r="E853" s="199" t="s">
        <v>347</v>
      </c>
      <c r="F853" s="293" t="s">
        <v>603</v>
      </c>
      <c r="G853" s="199" t="s">
        <v>483</v>
      </c>
      <c r="H853" s="199"/>
      <c r="I853" s="200">
        <f>I854</f>
        <v>3913.8</v>
      </c>
      <c r="J853" s="200">
        <f>J854</f>
        <v>3664.4</v>
      </c>
      <c r="K853" s="200">
        <f>K854</f>
        <v>3363.5</v>
      </c>
      <c r="L853" s="358"/>
      <c r="M853" s="358"/>
      <c r="N853" s="358"/>
    </row>
    <row r="854" spans="2:14" ht="12.75" customHeight="1">
      <c r="B854" s="201" t="s">
        <v>585</v>
      </c>
      <c r="C854" s="384"/>
      <c r="D854" s="199" t="s">
        <v>343</v>
      </c>
      <c r="E854" s="199" t="s">
        <v>347</v>
      </c>
      <c r="F854" s="293" t="s">
        <v>603</v>
      </c>
      <c r="G854" s="199">
        <v>610</v>
      </c>
      <c r="H854" s="199"/>
      <c r="I854" s="200">
        <f>I856+I855+I857</f>
        <v>3913.8</v>
      </c>
      <c r="J854" s="200">
        <f>J856+J855+J857</f>
        <v>3664.4</v>
      </c>
      <c r="K854" s="200">
        <f>K856+K855+K857</f>
        <v>3363.5</v>
      </c>
      <c r="L854" s="358"/>
      <c r="M854" s="358"/>
      <c r="N854" s="358"/>
    </row>
    <row r="855" spans="2:14" ht="14.25" customHeight="1">
      <c r="B855" s="264" t="s">
        <v>391</v>
      </c>
      <c r="C855" s="384"/>
      <c r="D855" s="199" t="s">
        <v>343</v>
      </c>
      <c r="E855" s="199" t="s">
        <v>347</v>
      </c>
      <c r="F855" s="293" t="s">
        <v>603</v>
      </c>
      <c r="G855" s="199">
        <v>610</v>
      </c>
      <c r="H855" s="199" t="s">
        <v>415</v>
      </c>
      <c r="I855" s="200">
        <v>39.1</v>
      </c>
      <c r="J855" s="200">
        <v>36.6</v>
      </c>
      <c r="K855" s="200">
        <v>33.6</v>
      </c>
      <c r="L855" s="358"/>
      <c r="M855" s="358"/>
      <c r="N855" s="358"/>
    </row>
    <row r="856" spans="1:66" s="439" customFormat="1" ht="15" customHeight="1">
      <c r="A856" s="349"/>
      <c r="B856" s="264" t="s">
        <v>392</v>
      </c>
      <c r="C856" s="384"/>
      <c r="D856" s="199" t="s">
        <v>343</v>
      </c>
      <c r="E856" s="199" t="s">
        <v>347</v>
      </c>
      <c r="F856" s="293" t="s">
        <v>603</v>
      </c>
      <c r="G856" s="199">
        <v>610</v>
      </c>
      <c r="H856" s="199" t="s">
        <v>453</v>
      </c>
      <c r="I856" s="200">
        <v>348.7</v>
      </c>
      <c r="J856" s="200">
        <v>326.5</v>
      </c>
      <c r="K856" s="200">
        <v>266.4</v>
      </c>
      <c r="L856" s="358"/>
      <c r="M856" s="358"/>
      <c r="N856" s="358"/>
      <c r="O856" s="358"/>
      <c r="P856" s="438"/>
      <c r="Q856" s="438"/>
      <c r="R856" s="438"/>
      <c r="S856" s="438"/>
      <c r="T856" s="438"/>
      <c r="U856" s="438"/>
      <c r="V856" s="438"/>
      <c r="W856" s="438"/>
      <c r="X856" s="438"/>
      <c r="Y856" s="438"/>
      <c r="Z856" s="438"/>
      <c r="AA856" s="438"/>
      <c r="AB856" s="438"/>
      <c r="AC856" s="438"/>
      <c r="AD856" s="438"/>
      <c r="AE856" s="438"/>
      <c r="AF856" s="349"/>
      <c r="AG856" s="349"/>
      <c r="AH856" s="349"/>
      <c r="AI856" s="349"/>
      <c r="AJ856" s="349"/>
      <c r="AK856" s="349"/>
      <c r="AL856" s="349"/>
      <c r="AM856" s="349"/>
      <c r="AN856" s="349"/>
      <c r="AO856" s="349"/>
      <c r="AP856" s="349"/>
      <c r="AQ856" s="349"/>
      <c r="AR856" s="349"/>
      <c r="AS856" s="349"/>
      <c r="AT856" s="349"/>
      <c r="AU856" s="349"/>
      <c r="AV856" s="349"/>
      <c r="AW856" s="349"/>
      <c r="AX856" s="349"/>
      <c r="AY856" s="349"/>
      <c r="AZ856" s="349"/>
      <c r="BA856" s="349"/>
      <c r="BB856" s="349"/>
      <c r="BC856" s="349"/>
      <c r="BD856" s="349"/>
      <c r="BE856" s="349"/>
      <c r="BF856" s="349"/>
      <c r="BG856" s="349"/>
      <c r="BH856" s="349"/>
      <c r="BI856" s="349"/>
      <c r="BJ856" s="349"/>
      <c r="BK856" s="349"/>
      <c r="BL856" s="349"/>
      <c r="BM856" s="349"/>
      <c r="BN856" s="349"/>
    </row>
    <row r="857" spans="1:66" s="439" customFormat="1" ht="15" customHeight="1">
      <c r="A857" s="349"/>
      <c r="B857" s="201" t="s">
        <v>393</v>
      </c>
      <c r="C857" s="384"/>
      <c r="D857" s="199" t="s">
        <v>343</v>
      </c>
      <c r="E857" s="199" t="s">
        <v>347</v>
      </c>
      <c r="F857" s="293" t="s">
        <v>603</v>
      </c>
      <c r="G857" s="199">
        <v>610</v>
      </c>
      <c r="H857" s="199" t="s">
        <v>425</v>
      </c>
      <c r="I857" s="200">
        <v>3526</v>
      </c>
      <c r="J857" s="200">
        <v>3301.3</v>
      </c>
      <c r="K857" s="200">
        <v>3063.5</v>
      </c>
      <c r="L857" s="358"/>
      <c r="M857" s="358"/>
      <c r="N857" s="358"/>
      <c r="O857" s="358"/>
      <c r="P857" s="438"/>
      <c r="Q857" s="438"/>
      <c r="R857" s="438"/>
      <c r="S857" s="438"/>
      <c r="T857" s="438"/>
      <c r="U857" s="438"/>
      <c r="V857" s="438"/>
      <c r="W857" s="438"/>
      <c r="X857" s="438"/>
      <c r="Y857" s="438"/>
      <c r="Z857" s="438"/>
      <c r="AA857" s="438"/>
      <c r="AB857" s="438"/>
      <c r="AC857" s="438"/>
      <c r="AD857" s="438"/>
      <c r="AE857" s="438"/>
      <c r="AF857" s="349"/>
      <c r="AG857" s="349"/>
      <c r="AH857" s="349"/>
      <c r="AI857" s="349"/>
      <c r="AJ857" s="349"/>
      <c r="AK857" s="349"/>
      <c r="AL857" s="349"/>
      <c r="AM857" s="349"/>
      <c r="AN857" s="349"/>
      <c r="AO857" s="349"/>
      <c r="AP857" s="349"/>
      <c r="AQ857" s="349"/>
      <c r="AR857" s="349"/>
      <c r="AS857" s="349"/>
      <c r="AT857" s="349"/>
      <c r="AU857" s="349"/>
      <c r="AV857" s="349"/>
      <c r="AW857" s="349"/>
      <c r="AX857" s="349"/>
      <c r="AY857" s="349"/>
      <c r="AZ857" s="349"/>
      <c r="BA857" s="349"/>
      <c r="BB857" s="349"/>
      <c r="BC857" s="349"/>
      <c r="BD857" s="349"/>
      <c r="BE857" s="349"/>
      <c r="BF857" s="349"/>
      <c r="BG857" s="349"/>
      <c r="BH857" s="349"/>
      <c r="BI857" s="349"/>
      <c r="BJ857" s="349"/>
      <c r="BK857" s="349"/>
      <c r="BL857" s="349"/>
      <c r="BM857" s="349"/>
      <c r="BN857" s="349"/>
    </row>
    <row r="858" spans="2:14" ht="66.75" customHeight="1">
      <c r="B858" s="222" t="s">
        <v>604</v>
      </c>
      <c r="C858" s="384"/>
      <c r="D858" s="199" t="s">
        <v>343</v>
      </c>
      <c r="E858" s="199" t="s">
        <v>347</v>
      </c>
      <c r="F858" s="293" t="s">
        <v>605</v>
      </c>
      <c r="G858" s="199"/>
      <c r="H858" s="199"/>
      <c r="I858" s="200">
        <f>I859</f>
        <v>73519.6</v>
      </c>
      <c r="J858" s="200">
        <f>J859</f>
        <v>59157.5</v>
      </c>
      <c r="K858" s="200">
        <f>K859</f>
        <v>55413.6</v>
      </c>
      <c r="L858" s="358"/>
      <c r="M858" s="358"/>
      <c r="N858" s="358"/>
    </row>
    <row r="859" spans="2:14" ht="14.25" customHeight="1">
      <c r="B859" s="201" t="s">
        <v>584</v>
      </c>
      <c r="C859" s="384"/>
      <c r="D859" s="199" t="s">
        <v>343</v>
      </c>
      <c r="E859" s="199" t="s">
        <v>347</v>
      </c>
      <c r="F859" s="293" t="s">
        <v>606</v>
      </c>
      <c r="G859" s="199" t="s">
        <v>483</v>
      </c>
      <c r="H859" s="199"/>
      <c r="I859" s="200">
        <f>I860</f>
        <v>73519.6</v>
      </c>
      <c r="J859" s="200">
        <f>J860</f>
        <v>59157.5</v>
      </c>
      <c r="K859" s="200">
        <f>K860</f>
        <v>55413.6</v>
      </c>
      <c r="L859" s="358"/>
      <c r="M859" s="358"/>
      <c r="N859" s="358"/>
    </row>
    <row r="860" spans="2:14" ht="14.25" customHeight="1">
      <c r="B860" s="201" t="s">
        <v>585</v>
      </c>
      <c r="C860" s="384"/>
      <c r="D860" s="199" t="s">
        <v>343</v>
      </c>
      <c r="E860" s="199" t="s">
        <v>347</v>
      </c>
      <c r="F860" s="293" t="s">
        <v>606</v>
      </c>
      <c r="G860" s="199">
        <v>610</v>
      </c>
      <c r="H860" s="199"/>
      <c r="I860" s="200">
        <f>I861</f>
        <v>73519.6</v>
      </c>
      <c r="J860" s="200">
        <f>J861</f>
        <v>59157.5</v>
      </c>
      <c r="K860" s="200">
        <f>K861</f>
        <v>55413.6</v>
      </c>
      <c r="L860" s="358"/>
      <c r="M860" s="358"/>
      <c r="N860" s="358"/>
    </row>
    <row r="861" spans="2:14" ht="14.25" customHeight="1">
      <c r="B861" s="264" t="s">
        <v>392</v>
      </c>
      <c r="C861" s="384"/>
      <c r="D861" s="199" t="s">
        <v>343</v>
      </c>
      <c r="E861" s="199" t="s">
        <v>347</v>
      </c>
      <c r="F861" s="293" t="s">
        <v>606</v>
      </c>
      <c r="G861" s="199">
        <v>610</v>
      </c>
      <c r="H861" s="199" t="s">
        <v>453</v>
      </c>
      <c r="I861" s="200">
        <v>73519.6</v>
      </c>
      <c r="J861" s="200">
        <v>59157.5</v>
      </c>
      <c r="K861" s="200">
        <v>55413.6</v>
      </c>
      <c r="L861" s="358"/>
      <c r="M861" s="358"/>
      <c r="N861" s="358"/>
    </row>
    <row r="862" spans="2:14" ht="14.25" customHeight="1">
      <c r="B862" s="201" t="s">
        <v>607</v>
      </c>
      <c r="C862" s="384"/>
      <c r="D862" s="199" t="s">
        <v>343</v>
      </c>
      <c r="E862" s="199" t="s">
        <v>347</v>
      </c>
      <c r="F862" s="293" t="s">
        <v>608</v>
      </c>
      <c r="G862" s="199"/>
      <c r="H862" s="199"/>
      <c r="I862" s="200">
        <f>I864</f>
        <v>1464.3</v>
      </c>
      <c r="J862" s="200">
        <f>J864</f>
        <v>1516.4</v>
      </c>
      <c r="K862" s="200">
        <f>K864</f>
        <v>1476.2</v>
      </c>
      <c r="L862" s="358"/>
      <c r="M862" s="358"/>
      <c r="N862" s="358"/>
    </row>
    <row r="863" spans="2:14" ht="14.25" customHeight="1">
      <c r="B863" s="206" t="s">
        <v>419</v>
      </c>
      <c r="C863" s="384"/>
      <c r="D863" s="199" t="s">
        <v>343</v>
      </c>
      <c r="E863" s="199" t="s">
        <v>347</v>
      </c>
      <c r="F863" s="293" t="s">
        <v>609</v>
      </c>
      <c r="G863" s="199"/>
      <c r="H863" s="199"/>
      <c r="I863" s="200">
        <f>I864</f>
        <v>1464.3</v>
      </c>
      <c r="J863" s="200">
        <f>J864</f>
        <v>1516.4</v>
      </c>
      <c r="K863" s="200">
        <f>K864</f>
        <v>1476.2</v>
      </c>
      <c r="L863" s="358"/>
      <c r="M863" s="358"/>
      <c r="N863" s="358"/>
    </row>
    <row r="864" spans="2:14" ht="14.25" customHeight="1">
      <c r="B864" s="201" t="s">
        <v>584</v>
      </c>
      <c r="C864" s="384"/>
      <c r="D864" s="199" t="s">
        <v>343</v>
      </c>
      <c r="E864" s="199" t="s">
        <v>347</v>
      </c>
      <c r="F864" s="293" t="s">
        <v>609</v>
      </c>
      <c r="G864" s="199" t="s">
        <v>483</v>
      </c>
      <c r="H864" s="199"/>
      <c r="I864" s="200">
        <f>I865</f>
        <v>1464.3</v>
      </c>
      <c r="J864" s="200">
        <f>J865</f>
        <v>1516.4</v>
      </c>
      <c r="K864" s="200">
        <f>K865</f>
        <v>1476.2</v>
      </c>
      <c r="L864" s="358"/>
      <c r="M864" s="358"/>
      <c r="N864" s="358"/>
    </row>
    <row r="865" spans="2:14" ht="14.25" customHeight="1">
      <c r="B865" s="201" t="s">
        <v>585</v>
      </c>
      <c r="C865" s="384"/>
      <c r="D865" s="199" t="s">
        <v>343</v>
      </c>
      <c r="E865" s="199" t="s">
        <v>347</v>
      </c>
      <c r="F865" s="293" t="s">
        <v>609</v>
      </c>
      <c r="G865" s="199">
        <v>610</v>
      </c>
      <c r="H865" s="199"/>
      <c r="I865" s="200">
        <f>I866</f>
        <v>1464.3</v>
      </c>
      <c r="J865" s="200">
        <f>J866</f>
        <v>1516.4</v>
      </c>
      <c r="K865" s="200">
        <f>K866</f>
        <v>1476.2</v>
      </c>
      <c r="L865" s="358"/>
      <c r="M865" s="358"/>
      <c r="N865" s="358"/>
    </row>
    <row r="866" spans="2:14" ht="14.25" customHeight="1">
      <c r="B866" s="264" t="s">
        <v>392</v>
      </c>
      <c r="C866" s="384"/>
      <c r="D866" s="199" t="s">
        <v>343</v>
      </c>
      <c r="E866" s="199" t="s">
        <v>347</v>
      </c>
      <c r="F866" s="293" t="s">
        <v>609</v>
      </c>
      <c r="G866" s="199">
        <v>610</v>
      </c>
      <c r="H866" s="199" t="s">
        <v>453</v>
      </c>
      <c r="I866" s="200">
        <v>1464.3</v>
      </c>
      <c r="J866" s="200">
        <v>1516.4</v>
      </c>
      <c r="K866" s="200">
        <v>1476.2</v>
      </c>
      <c r="L866" s="358"/>
      <c r="M866" s="358"/>
      <c r="N866" s="358"/>
    </row>
    <row r="867" spans="2:14" ht="14.25" customHeight="1">
      <c r="B867" s="201" t="s">
        <v>607</v>
      </c>
      <c r="C867" s="384"/>
      <c r="D867" s="199" t="s">
        <v>343</v>
      </c>
      <c r="E867" s="199" t="s">
        <v>347</v>
      </c>
      <c r="F867" s="293" t="s">
        <v>610</v>
      </c>
      <c r="G867" s="199"/>
      <c r="H867" s="199"/>
      <c r="I867" s="200">
        <f>I869</f>
        <v>7812</v>
      </c>
      <c r="J867" s="200">
        <f>J869</f>
        <v>7812</v>
      </c>
      <c r="K867" s="200">
        <f>K869</f>
        <v>7812</v>
      </c>
      <c r="L867" s="358"/>
      <c r="M867" s="358"/>
      <c r="N867" s="358"/>
    </row>
    <row r="868" spans="2:14" ht="14.25" customHeight="1">
      <c r="B868" s="206" t="s">
        <v>594</v>
      </c>
      <c r="C868" s="384"/>
      <c r="D868" s="199" t="s">
        <v>343</v>
      </c>
      <c r="E868" s="199" t="s">
        <v>347</v>
      </c>
      <c r="F868" s="293" t="s">
        <v>611</v>
      </c>
      <c r="G868" s="199"/>
      <c r="H868" s="199"/>
      <c r="I868" s="200">
        <f>I869</f>
        <v>7812</v>
      </c>
      <c r="J868" s="200">
        <f>J869</f>
        <v>7812</v>
      </c>
      <c r="K868" s="200">
        <f>K869</f>
        <v>7812</v>
      </c>
      <c r="L868" s="358"/>
      <c r="M868" s="358"/>
      <c r="N868" s="358"/>
    </row>
    <row r="869" spans="2:14" ht="14.25" customHeight="1">
      <c r="B869" s="201" t="s">
        <v>584</v>
      </c>
      <c r="C869" s="384"/>
      <c r="D869" s="199" t="s">
        <v>343</v>
      </c>
      <c r="E869" s="199" t="s">
        <v>347</v>
      </c>
      <c r="F869" s="293" t="s">
        <v>611</v>
      </c>
      <c r="G869" s="199" t="s">
        <v>483</v>
      </c>
      <c r="H869" s="199"/>
      <c r="I869" s="200">
        <f>I870</f>
        <v>7812</v>
      </c>
      <c r="J869" s="200">
        <f>J870</f>
        <v>7812</v>
      </c>
      <c r="K869" s="200">
        <f>K870</f>
        <v>7812</v>
      </c>
      <c r="L869" s="358"/>
      <c r="M869" s="358"/>
      <c r="N869" s="358"/>
    </row>
    <row r="870" spans="2:14" ht="14.25" customHeight="1">
      <c r="B870" s="201" t="s">
        <v>585</v>
      </c>
      <c r="C870" s="384"/>
      <c r="D870" s="199" t="s">
        <v>343</v>
      </c>
      <c r="E870" s="199" t="s">
        <v>347</v>
      </c>
      <c r="F870" s="293" t="s">
        <v>611</v>
      </c>
      <c r="G870" s="199">
        <v>610</v>
      </c>
      <c r="H870" s="199"/>
      <c r="I870" s="200">
        <f>I871</f>
        <v>7812</v>
      </c>
      <c r="J870" s="200">
        <f>J871</f>
        <v>7812</v>
      </c>
      <c r="K870" s="200">
        <f>K871</f>
        <v>7812</v>
      </c>
      <c r="L870" s="358"/>
      <c r="M870" s="358"/>
      <c r="N870" s="358"/>
    </row>
    <row r="871" spans="2:14" ht="14.25" customHeight="1">
      <c r="B871" s="201" t="s">
        <v>585</v>
      </c>
      <c r="C871" s="384"/>
      <c r="D871" s="199" t="s">
        <v>343</v>
      </c>
      <c r="E871" s="199" t="s">
        <v>347</v>
      </c>
      <c r="F871" s="293" t="s">
        <v>611</v>
      </c>
      <c r="G871" s="199">
        <v>610</v>
      </c>
      <c r="H871" s="199"/>
      <c r="I871" s="200">
        <f>I872</f>
        <v>7812</v>
      </c>
      <c r="J871" s="200">
        <f>J872</f>
        <v>7812</v>
      </c>
      <c r="K871" s="200">
        <f>K872</f>
        <v>7812</v>
      </c>
      <c r="L871" s="358"/>
      <c r="M871" s="358"/>
      <c r="N871" s="358"/>
    </row>
    <row r="872" spans="2:14" ht="14.25" customHeight="1">
      <c r="B872" s="201" t="s">
        <v>393</v>
      </c>
      <c r="C872" s="384"/>
      <c r="D872" s="199" t="s">
        <v>343</v>
      </c>
      <c r="E872" s="199" t="s">
        <v>347</v>
      </c>
      <c r="F872" s="293" t="s">
        <v>611</v>
      </c>
      <c r="G872" s="199">
        <v>610</v>
      </c>
      <c r="H872" s="199" t="s">
        <v>425</v>
      </c>
      <c r="I872" s="200">
        <v>7812</v>
      </c>
      <c r="J872" s="200">
        <v>7812</v>
      </c>
      <c r="K872" s="200">
        <v>7812</v>
      </c>
      <c r="L872" s="358"/>
      <c r="M872" s="358"/>
      <c r="N872" s="358"/>
    </row>
    <row r="873" spans="2:14" ht="26.25" customHeight="1">
      <c r="B873" s="201" t="s">
        <v>612</v>
      </c>
      <c r="C873" s="384"/>
      <c r="D873" s="199" t="s">
        <v>343</v>
      </c>
      <c r="E873" s="199" t="s">
        <v>347</v>
      </c>
      <c r="F873" s="293" t="s">
        <v>613</v>
      </c>
      <c r="G873" s="199"/>
      <c r="H873" s="199"/>
      <c r="I873" s="200">
        <f>I875</f>
        <v>0</v>
      </c>
      <c r="J873" s="200">
        <f>J875</f>
        <v>0</v>
      </c>
      <c r="K873" s="200">
        <f>K875</f>
        <v>0</v>
      </c>
      <c r="L873" s="358"/>
      <c r="M873" s="358"/>
      <c r="N873" s="358"/>
    </row>
    <row r="874" spans="2:14" ht="14.25" customHeight="1">
      <c r="B874" s="206" t="s">
        <v>419</v>
      </c>
      <c r="C874" s="384"/>
      <c r="D874" s="199" t="s">
        <v>343</v>
      </c>
      <c r="E874" s="199" t="s">
        <v>347</v>
      </c>
      <c r="F874" s="293" t="s">
        <v>614</v>
      </c>
      <c r="G874" s="199"/>
      <c r="H874" s="199"/>
      <c r="I874" s="200">
        <f>I875</f>
        <v>0</v>
      </c>
      <c r="J874" s="200">
        <f>J875</f>
        <v>0</v>
      </c>
      <c r="K874" s="200">
        <f>K875</f>
        <v>0</v>
      </c>
      <c r="L874" s="358"/>
      <c r="M874" s="358"/>
      <c r="N874" s="358"/>
    </row>
    <row r="875" spans="2:14" ht="14.25" customHeight="1">
      <c r="B875" s="201" t="s">
        <v>584</v>
      </c>
      <c r="C875" s="387"/>
      <c r="D875" s="199" t="s">
        <v>343</v>
      </c>
      <c r="E875" s="199" t="s">
        <v>347</v>
      </c>
      <c r="F875" s="293" t="s">
        <v>614</v>
      </c>
      <c r="G875" s="199" t="s">
        <v>483</v>
      </c>
      <c r="H875" s="199"/>
      <c r="I875" s="200">
        <f>I876</f>
        <v>0</v>
      </c>
      <c r="J875" s="200">
        <f>J876</f>
        <v>0</v>
      </c>
      <c r="K875" s="200">
        <f>K876</f>
        <v>0</v>
      </c>
      <c r="L875" s="358"/>
      <c r="M875" s="358"/>
      <c r="N875" s="358"/>
    </row>
    <row r="876" spans="2:14" ht="14.25" customHeight="1">
      <c r="B876" s="201" t="s">
        <v>585</v>
      </c>
      <c r="C876" s="387"/>
      <c r="D876" s="199" t="s">
        <v>343</v>
      </c>
      <c r="E876" s="199" t="s">
        <v>347</v>
      </c>
      <c r="F876" s="293" t="s">
        <v>614</v>
      </c>
      <c r="G876" s="199">
        <v>610</v>
      </c>
      <c r="H876" s="199"/>
      <c r="I876" s="200">
        <f>I877+I878</f>
        <v>0</v>
      </c>
      <c r="J876" s="200">
        <f>J877+J878</f>
        <v>0</v>
      </c>
      <c r="K876" s="200">
        <f>K877+K878</f>
        <v>0</v>
      </c>
      <c r="L876" s="358"/>
      <c r="M876" s="358"/>
      <c r="N876" s="358"/>
    </row>
    <row r="877" spans="2:14" ht="12.75" customHeight="1">
      <c r="B877" s="201" t="s">
        <v>391</v>
      </c>
      <c r="C877" s="387"/>
      <c r="D877" s="199" t="s">
        <v>343</v>
      </c>
      <c r="E877" s="199" t="s">
        <v>347</v>
      </c>
      <c r="F877" s="293" t="s">
        <v>615</v>
      </c>
      <c r="G877" s="199">
        <v>610</v>
      </c>
      <c r="H877" s="199">
        <v>2</v>
      </c>
      <c r="I877" s="200"/>
      <c r="J877" s="200"/>
      <c r="K877" s="200"/>
      <c r="L877" s="358"/>
      <c r="M877" s="358"/>
      <c r="N877" s="358"/>
    </row>
    <row r="878" spans="2:14" ht="14.25" customHeight="1">
      <c r="B878" s="264" t="s">
        <v>392</v>
      </c>
      <c r="C878" s="387"/>
      <c r="D878" s="199" t="s">
        <v>343</v>
      </c>
      <c r="E878" s="199" t="s">
        <v>347</v>
      </c>
      <c r="F878" s="293" t="s">
        <v>616</v>
      </c>
      <c r="G878" s="199">
        <v>610</v>
      </c>
      <c r="H878" s="199" t="s">
        <v>453</v>
      </c>
      <c r="I878" s="200"/>
      <c r="J878" s="200"/>
      <c r="K878" s="200"/>
      <c r="L878" s="358"/>
      <c r="M878" s="358"/>
      <c r="N878" s="358"/>
    </row>
    <row r="879" spans="2:14" ht="42.75">
      <c r="B879" s="264" t="s">
        <v>617</v>
      </c>
      <c r="C879" s="387"/>
      <c r="D879" s="199" t="s">
        <v>343</v>
      </c>
      <c r="E879" s="199" t="s">
        <v>347</v>
      </c>
      <c r="F879" s="293" t="s">
        <v>618</v>
      </c>
      <c r="G879" s="199"/>
      <c r="H879" s="199"/>
      <c r="I879" s="200">
        <f>I880</f>
        <v>315.9</v>
      </c>
      <c r="J879" s="200">
        <f>J880</f>
        <v>336.6</v>
      </c>
      <c r="K879" s="200">
        <f>K880</f>
        <v>336.6</v>
      </c>
      <c r="L879" s="358"/>
      <c r="M879" s="358"/>
      <c r="N879" s="358"/>
    </row>
    <row r="880" spans="2:14" ht="14.25" customHeight="1">
      <c r="B880" s="201" t="s">
        <v>584</v>
      </c>
      <c r="C880" s="387"/>
      <c r="D880" s="199" t="s">
        <v>343</v>
      </c>
      <c r="E880" s="199" t="s">
        <v>347</v>
      </c>
      <c r="F880" s="293" t="s">
        <v>619</v>
      </c>
      <c r="G880" s="199"/>
      <c r="H880" s="199"/>
      <c r="I880" s="200">
        <f>I881</f>
        <v>315.9</v>
      </c>
      <c r="J880" s="200">
        <f>J881</f>
        <v>336.6</v>
      </c>
      <c r="K880" s="200">
        <f>K881</f>
        <v>336.6</v>
      </c>
      <c r="L880" s="358"/>
      <c r="M880" s="358"/>
      <c r="N880" s="358"/>
    </row>
    <row r="881" spans="2:14" ht="14.25" customHeight="1">
      <c r="B881" s="201" t="s">
        <v>584</v>
      </c>
      <c r="C881" s="387"/>
      <c r="D881" s="199" t="s">
        <v>343</v>
      </c>
      <c r="E881" s="199" t="s">
        <v>347</v>
      </c>
      <c r="F881" s="293" t="s">
        <v>619</v>
      </c>
      <c r="G881" s="199" t="s">
        <v>483</v>
      </c>
      <c r="H881" s="199"/>
      <c r="I881" s="200">
        <f>I882</f>
        <v>315.9</v>
      </c>
      <c r="J881" s="200">
        <f>J882</f>
        <v>336.6</v>
      </c>
      <c r="K881" s="200">
        <f>K882</f>
        <v>336.6</v>
      </c>
      <c r="L881" s="358"/>
      <c r="M881" s="358"/>
      <c r="N881" s="358"/>
    </row>
    <row r="882" spans="2:14" ht="14.25" customHeight="1">
      <c r="B882" s="201" t="s">
        <v>585</v>
      </c>
      <c r="C882" s="387"/>
      <c r="D882" s="199" t="s">
        <v>343</v>
      </c>
      <c r="E882" s="199" t="s">
        <v>347</v>
      </c>
      <c r="F882" s="293" t="s">
        <v>619</v>
      </c>
      <c r="G882" s="199">
        <v>610</v>
      </c>
      <c r="H882" s="199"/>
      <c r="I882" s="200">
        <f>I883</f>
        <v>315.9</v>
      </c>
      <c r="J882" s="200">
        <f>J883</f>
        <v>336.6</v>
      </c>
      <c r="K882" s="200">
        <f>K883</f>
        <v>336.6</v>
      </c>
      <c r="L882" s="358"/>
      <c r="M882" s="358"/>
      <c r="N882" s="358"/>
    </row>
    <row r="883" spans="2:14" ht="14.25" customHeight="1">
      <c r="B883" s="264" t="s">
        <v>392</v>
      </c>
      <c r="C883" s="387"/>
      <c r="D883" s="199" t="s">
        <v>343</v>
      </c>
      <c r="E883" s="199" t="s">
        <v>347</v>
      </c>
      <c r="F883" s="293" t="s">
        <v>619</v>
      </c>
      <c r="G883" s="199">
        <v>610</v>
      </c>
      <c r="H883" s="199" t="s">
        <v>453</v>
      </c>
      <c r="I883" s="200">
        <v>315.9</v>
      </c>
      <c r="J883" s="200">
        <v>336.6</v>
      </c>
      <c r="K883" s="200">
        <v>336.6</v>
      </c>
      <c r="L883" s="358"/>
      <c r="M883" s="358"/>
      <c r="N883" s="358"/>
    </row>
    <row r="884" spans="2:14" ht="15.75" customHeight="1">
      <c r="B884" s="264" t="s">
        <v>620</v>
      </c>
      <c r="C884" s="387"/>
      <c r="D884" s="199" t="s">
        <v>343</v>
      </c>
      <c r="E884" s="199" t="s">
        <v>347</v>
      </c>
      <c r="F884" s="293" t="s">
        <v>621</v>
      </c>
      <c r="G884" s="199"/>
      <c r="H884" s="199"/>
      <c r="I884" s="200">
        <f>I885</f>
        <v>0</v>
      </c>
      <c r="J884" s="200">
        <f>J885</f>
        <v>0</v>
      </c>
      <c r="K884" s="200">
        <f>K885</f>
        <v>0</v>
      </c>
      <c r="L884" s="358"/>
      <c r="M884" s="358"/>
      <c r="N884" s="358"/>
    </row>
    <row r="885" spans="2:14" ht="27.75" customHeight="1">
      <c r="B885" s="222" t="s">
        <v>622</v>
      </c>
      <c r="C885" s="387"/>
      <c r="D885" s="199" t="s">
        <v>343</v>
      </c>
      <c r="E885" s="199" t="s">
        <v>347</v>
      </c>
      <c r="F885" s="271" t="s">
        <v>623</v>
      </c>
      <c r="G885" s="199"/>
      <c r="H885" s="199"/>
      <c r="I885" s="200">
        <f>I886</f>
        <v>0</v>
      </c>
      <c r="J885" s="200">
        <f>J886</f>
        <v>0</v>
      </c>
      <c r="K885" s="200">
        <f>K886</f>
        <v>0</v>
      </c>
      <c r="L885" s="358"/>
      <c r="M885" s="358"/>
      <c r="N885" s="358"/>
    </row>
    <row r="886" spans="2:14" ht="15.75" customHeight="1">
      <c r="B886" s="201" t="s">
        <v>584</v>
      </c>
      <c r="C886" s="384"/>
      <c r="D886" s="199" t="s">
        <v>343</v>
      </c>
      <c r="E886" s="199" t="s">
        <v>347</v>
      </c>
      <c r="F886" s="271" t="s">
        <v>623</v>
      </c>
      <c r="G886" s="199" t="s">
        <v>483</v>
      </c>
      <c r="H886" s="199"/>
      <c r="I886" s="200">
        <f>I887</f>
        <v>0</v>
      </c>
      <c r="J886" s="200">
        <f>J887</f>
        <v>0</v>
      </c>
      <c r="K886" s="200">
        <f>K887</f>
        <v>0</v>
      </c>
      <c r="L886" s="358"/>
      <c r="M886" s="358"/>
      <c r="N886" s="358"/>
    </row>
    <row r="887" spans="2:14" ht="15.75" customHeight="1">
      <c r="B887" s="201" t="s">
        <v>585</v>
      </c>
      <c r="C887" s="384"/>
      <c r="D887" s="199" t="s">
        <v>343</v>
      </c>
      <c r="E887" s="199" t="s">
        <v>347</v>
      </c>
      <c r="F887" s="271" t="s">
        <v>623</v>
      </c>
      <c r="G887" s="199" t="s">
        <v>589</v>
      </c>
      <c r="H887" s="199"/>
      <c r="I887" s="200">
        <f>I888+I889+I890</f>
        <v>0</v>
      </c>
      <c r="J887" s="200">
        <f>J888+J889+J890</f>
        <v>0</v>
      </c>
      <c r="K887" s="200">
        <f>K888+K889+K890</f>
        <v>0</v>
      </c>
      <c r="L887" s="358"/>
      <c r="M887" s="358"/>
      <c r="N887" s="358"/>
    </row>
    <row r="888" spans="2:14" ht="12.75" customHeight="1">
      <c r="B888" s="201" t="s">
        <v>391</v>
      </c>
      <c r="C888" s="384"/>
      <c r="D888" s="199" t="s">
        <v>343</v>
      </c>
      <c r="E888" s="199" t="s">
        <v>347</v>
      </c>
      <c r="F888" s="271" t="s">
        <v>623</v>
      </c>
      <c r="G888" s="199" t="s">
        <v>589</v>
      </c>
      <c r="H888" s="199" t="s">
        <v>415</v>
      </c>
      <c r="I888" s="200"/>
      <c r="J888" s="200"/>
      <c r="K888" s="200"/>
      <c r="L888" s="358"/>
      <c r="M888" s="358"/>
      <c r="N888" s="358"/>
    </row>
    <row r="889" spans="2:14" ht="12.75" customHeight="1">
      <c r="B889" s="264" t="s">
        <v>392</v>
      </c>
      <c r="C889" s="384"/>
      <c r="D889" s="199" t="s">
        <v>343</v>
      </c>
      <c r="E889" s="199" t="s">
        <v>347</v>
      </c>
      <c r="F889" s="271" t="s">
        <v>623</v>
      </c>
      <c r="G889" s="199" t="s">
        <v>589</v>
      </c>
      <c r="H889" s="199" t="s">
        <v>453</v>
      </c>
      <c r="I889" s="200"/>
      <c r="J889" s="200"/>
      <c r="K889" s="200"/>
      <c r="L889" s="358"/>
      <c r="M889" s="358"/>
      <c r="N889" s="358"/>
    </row>
    <row r="890" spans="2:14" ht="12.75" customHeight="1">
      <c r="B890" s="201" t="s">
        <v>393</v>
      </c>
      <c r="C890" s="384"/>
      <c r="D890" s="199" t="s">
        <v>343</v>
      </c>
      <c r="E890" s="199" t="s">
        <v>347</v>
      </c>
      <c r="F890" s="271" t="s">
        <v>623</v>
      </c>
      <c r="G890" s="199" t="s">
        <v>589</v>
      </c>
      <c r="H890" s="199" t="s">
        <v>425</v>
      </c>
      <c r="I890" s="200"/>
      <c r="J890" s="200"/>
      <c r="K890" s="200"/>
      <c r="L890" s="358"/>
      <c r="M890" s="358"/>
      <c r="N890" s="358"/>
    </row>
    <row r="891" spans="2:14" ht="26.25" customHeight="1">
      <c r="B891" s="205" t="s">
        <v>547</v>
      </c>
      <c r="C891" s="384"/>
      <c r="D891" s="199" t="s">
        <v>343</v>
      </c>
      <c r="E891" s="199" t="s">
        <v>347</v>
      </c>
      <c r="F891" s="204" t="s">
        <v>548</v>
      </c>
      <c r="G891" s="199"/>
      <c r="H891" s="199"/>
      <c r="I891" s="200">
        <f>I892</f>
        <v>100</v>
      </c>
      <c r="J891" s="200">
        <f>J892</f>
        <v>0</v>
      </c>
      <c r="K891" s="200">
        <f>K892</f>
        <v>0</v>
      </c>
      <c r="L891" s="358"/>
      <c r="M891" s="358"/>
      <c r="N891" s="358"/>
    </row>
    <row r="892" spans="2:14" ht="12.75" customHeight="1">
      <c r="B892" s="206" t="s">
        <v>407</v>
      </c>
      <c r="C892" s="384"/>
      <c r="D892" s="199" t="s">
        <v>343</v>
      </c>
      <c r="E892" s="199" t="s">
        <v>347</v>
      </c>
      <c r="F892" s="204" t="s">
        <v>548</v>
      </c>
      <c r="G892" s="199" t="s">
        <v>408</v>
      </c>
      <c r="H892" s="199"/>
      <c r="I892" s="200">
        <f>I893</f>
        <v>100</v>
      </c>
      <c r="J892" s="200">
        <f>J893</f>
        <v>0</v>
      </c>
      <c r="K892" s="200">
        <f>K893</f>
        <v>0</v>
      </c>
      <c r="L892" s="358"/>
      <c r="M892" s="358"/>
      <c r="N892" s="358"/>
    </row>
    <row r="893" spans="2:14" ht="12.75" customHeight="1">
      <c r="B893" s="206" t="s">
        <v>409</v>
      </c>
      <c r="C893" s="384"/>
      <c r="D893" s="199" t="s">
        <v>343</v>
      </c>
      <c r="E893" s="199" t="s">
        <v>347</v>
      </c>
      <c r="F893" s="204" t="s">
        <v>548</v>
      </c>
      <c r="G893" s="199" t="s">
        <v>410</v>
      </c>
      <c r="H893" s="199"/>
      <c r="I893" s="200">
        <f>I894</f>
        <v>100</v>
      </c>
      <c r="J893" s="200">
        <f>J894</f>
        <v>0</v>
      </c>
      <c r="K893" s="200">
        <f>K894</f>
        <v>0</v>
      </c>
      <c r="L893" s="358"/>
      <c r="M893" s="358"/>
      <c r="N893" s="358"/>
    </row>
    <row r="894" spans="2:14" ht="12.75" customHeight="1">
      <c r="B894" s="206" t="s">
        <v>392</v>
      </c>
      <c r="C894" s="384"/>
      <c r="D894" s="199" t="s">
        <v>343</v>
      </c>
      <c r="E894" s="199" t="s">
        <v>347</v>
      </c>
      <c r="F894" s="204" t="s">
        <v>548</v>
      </c>
      <c r="G894" s="199" t="s">
        <v>410</v>
      </c>
      <c r="H894" s="199" t="s">
        <v>453</v>
      </c>
      <c r="I894" s="200">
        <v>100</v>
      </c>
      <c r="J894" s="200"/>
      <c r="K894" s="200"/>
      <c r="L894" s="358"/>
      <c r="M894" s="358"/>
      <c r="N894" s="358"/>
    </row>
    <row r="895" spans="2:14" ht="28.5" customHeight="1">
      <c r="B895" s="219" t="s">
        <v>447</v>
      </c>
      <c r="C895" s="384"/>
      <c r="D895" s="199" t="s">
        <v>343</v>
      </c>
      <c r="E895" s="199" t="s">
        <v>347</v>
      </c>
      <c r="F895" s="499" t="s">
        <v>436</v>
      </c>
      <c r="G895" s="199"/>
      <c r="H895" s="199"/>
      <c r="I895" s="200">
        <f>I896</f>
        <v>0</v>
      </c>
      <c r="J895" s="200">
        <f>J896</f>
        <v>0</v>
      </c>
      <c r="K895" s="200">
        <f>K896</f>
        <v>0</v>
      </c>
      <c r="L895" s="358"/>
      <c r="M895" s="358"/>
      <c r="N895" s="358"/>
    </row>
    <row r="896" spans="2:14" ht="12.75" customHeight="1">
      <c r="B896" s="203" t="s">
        <v>419</v>
      </c>
      <c r="C896" s="384"/>
      <c r="D896" s="199" t="s">
        <v>343</v>
      </c>
      <c r="E896" s="199" t="s">
        <v>347</v>
      </c>
      <c r="F896" s="223" t="s">
        <v>448</v>
      </c>
      <c r="G896" s="199"/>
      <c r="H896" s="199"/>
      <c r="I896" s="200">
        <f>I897</f>
        <v>0</v>
      </c>
      <c r="J896" s="200">
        <f>J897</f>
        <v>0</v>
      </c>
      <c r="K896" s="200">
        <f>K897</f>
        <v>0</v>
      </c>
      <c r="L896" s="358"/>
      <c r="M896" s="358"/>
      <c r="N896" s="358"/>
    </row>
    <row r="897" spans="2:14" ht="12.75" customHeight="1">
      <c r="B897" s="201" t="s">
        <v>584</v>
      </c>
      <c r="C897" s="384"/>
      <c r="D897" s="199" t="s">
        <v>343</v>
      </c>
      <c r="E897" s="199" t="s">
        <v>347</v>
      </c>
      <c r="F897" s="223" t="s">
        <v>448</v>
      </c>
      <c r="G897" s="199" t="s">
        <v>483</v>
      </c>
      <c r="H897" s="199"/>
      <c r="I897" s="200">
        <f>I898</f>
        <v>0</v>
      </c>
      <c r="J897" s="200">
        <f>J898</f>
        <v>0</v>
      </c>
      <c r="K897" s="200">
        <f>K898</f>
        <v>0</v>
      </c>
      <c r="L897" s="358"/>
      <c r="M897" s="358"/>
      <c r="N897" s="358"/>
    </row>
    <row r="898" spans="2:14" ht="12.75" customHeight="1">
      <c r="B898" s="201" t="s">
        <v>585</v>
      </c>
      <c r="C898" s="384"/>
      <c r="D898" s="199" t="s">
        <v>343</v>
      </c>
      <c r="E898" s="199" t="s">
        <v>347</v>
      </c>
      <c r="F898" s="223" t="s">
        <v>448</v>
      </c>
      <c r="G898" s="199" t="s">
        <v>589</v>
      </c>
      <c r="H898" s="199"/>
      <c r="I898" s="200">
        <f>I899</f>
        <v>0</v>
      </c>
      <c r="J898" s="200">
        <f>J899</f>
        <v>0</v>
      </c>
      <c r="K898" s="200">
        <f>K899</f>
        <v>0</v>
      </c>
      <c r="L898" s="358"/>
      <c r="M898" s="358"/>
      <c r="N898" s="358"/>
    </row>
    <row r="899" spans="2:14" ht="12.75" customHeight="1">
      <c r="B899" s="201" t="s">
        <v>391</v>
      </c>
      <c r="C899" s="384"/>
      <c r="D899" s="199" t="s">
        <v>343</v>
      </c>
      <c r="E899" s="199" t="s">
        <v>347</v>
      </c>
      <c r="F899" s="223" t="s">
        <v>448</v>
      </c>
      <c r="G899" s="199" t="s">
        <v>589</v>
      </c>
      <c r="H899" s="199" t="s">
        <v>415</v>
      </c>
      <c r="I899" s="200"/>
      <c r="J899" s="200"/>
      <c r="K899" s="200"/>
      <c r="L899" s="358"/>
      <c r="M899" s="358"/>
      <c r="N899" s="358"/>
    </row>
    <row r="900" spans="2:14" ht="12.75" customHeight="1">
      <c r="B900" s="500" t="s">
        <v>624</v>
      </c>
      <c r="C900" s="384"/>
      <c r="D900" s="198" t="s">
        <v>343</v>
      </c>
      <c r="E900" s="198" t="s">
        <v>349</v>
      </c>
      <c r="F900" s="293"/>
      <c r="G900" s="198"/>
      <c r="H900" s="198"/>
      <c r="I900" s="240">
        <f>I901+I928</f>
        <v>9156.600000000002</v>
      </c>
      <c r="J900" s="240">
        <f>J901</f>
        <v>7618.999999999999</v>
      </c>
      <c r="K900" s="240">
        <f>K901+K928</f>
        <v>8018.999999999999</v>
      </c>
      <c r="L900" s="358"/>
      <c r="M900" s="358"/>
      <c r="N900" s="358"/>
    </row>
    <row r="901" spans="2:14" ht="26.25" customHeight="1">
      <c r="B901" s="392" t="s">
        <v>576</v>
      </c>
      <c r="C901" s="384"/>
      <c r="D901" s="220" t="s">
        <v>343</v>
      </c>
      <c r="E901" s="220" t="s">
        <v>349</v>
      </c>
      <c r="F901" s="406" t="s">
        <v>577</v>
      </c>
      <c r="G901" s="220"/>
      <c r="H901" s="220"/>
      <c r="I901" s="376">
        <f>I909+I902+I916+I919+I922+I925</f>
        <v>9135.900000000001</v>
      </c>
      <c r="J901" s="376">
        <f>J909+J902+J916+J919+J922+J925+J928</f>
        <v>7618.999999999999</v>
      </c>
      <c r="K901" s="376">
        <f>K909+K902+K916+K919+K922+K925</f>
        <v>8018.999999999999</v>
      </c>
      <c r="L901" s="358"/>
      <c r="M901" s="358"/>
      <c r="N901" s="358"/>
    </row>
    <row r="902" spans="2:14" ht="15.75" customHeight="1" hidden="1">
      <c r="B902" s="264" t="s">
        <v>590</v>
      </c>
      <c r="C902" s="384"/>
      <c r="D902" s="220"/>
      <c r="E902" s="220"/>
      <c r="F902" s="406"/>
      <c r="G902" s="220"/>
      <c r="H902" s="220"/>
      <c r="I902" s="200">
        <f>I903</f>
        <v>0</v>
      </c>
      <c r="J902" s="200">
        <f>J903</f>
        <v>0</v>
      </c>
      <c r="K902" s="200">
        <f>K903</f>
        <v>0</v>
      </c>
      <c r="L902" s="358"/>
      <c r="M902" s="358"/>
      <c r="N902" s="358"/>
    </row>
    <row r="903" spans="2:14" ht="26.25" customHeight="1" hidden="1">
      <c r="B903" s="433" t="s">
        <v>647</v>
      </c>
      <c r="C903" s="384"/>
      <c r="D903" s="199" t="s">
        <v>343</v>
      </c>
      <c r="E903" s="199" t="s">
        <v>349</v>
      </c>
      <c r="F903" s="441" t="s">
        <v>648</v>
      </c>
      <c r="G903" s="199"/>
      <c r="H903" s="199"/>
      <c r="I903" s="200">
        <f>I904</f>
        <v>0</v>
      </c>
      <c r="J903" s="200">
        <f>J904</f>
        <v>0</v>
      </c>
      <c r="K903" s="200">
        <f>K904</f>
        <v>0</v>
      </c>
      <c r="L903" s="358"/>
      <c r="M903" s="358"/>
      <c r="N903" s="358"/>
    </row>
    <row r="904" spans="2:14" ht="15.75" customHeight="1" hidden="1">
      <c r="B904" s="205" t="s">
        <v>584</v>
      </c>
      <c r="C904" s="384"/>
      <c r="D904" s="199" t="s">
        <v>343</v>
      </c>
      <c r="E904" s="199" t="s">
        <v>349</v>
      </c>
      <c r="F904" s="441" t="s">
        <v>648</v>
      </c>
      <c r="G904" s="199" t="s">
        <v>483</v>
      </c>
      <c r="H904" s="199"/>
      <c r="I904" s="200">
        <f>I905</f>
        <v>0</v>
      </c>
      <c r="J904" s="200">
        <f>J905</f>
        <v>0</v>
      </c>
      <c r="K904" s="200">
        <f>K905</f>
        <v>0</v>
      </c>
      <c r="L904" s="358"/>
      <c r="M904" s="358"/>
      <c r="N904" s="358"/>
    </row>
    <row r="905" spans="2:14" ht="15.75" customHeight="1" hidden="1">
      <c r="B905" s="205" t="s">
        <v>585</v>
      </c>
      <c r="C905" s="384"/>
      <c r="D905" s="199" t="s">
        <v>343</v>
      </c>
      <c r="E905" s="199" t="s">
        <v>349</v>
      </c>
      <c r="F905" s="441" t="s">
        <v>648</v>
      </c>
      <c r="G905" s="199" t="s">
        <v>589</v>
      </c>
      <c r="H905" s="199"/>
      <c r="I905" s="200">
        <f>I906+I907+I908</f>
        <v>0</v>
      </c>
      <c r="J905" s="200">
        <f>J906+J907+J908</f>
        <v>0</v>
      </c>
      <c r="K905" s="200">
        <f>K906+K907+K908</f>
        <v>0</v>
      </c>
      <c r="L905" s="358"/>
      <c r="M905" s="358"/>
      <c r="N905" s="358"/>
    </row>
    <row r="906" spans="2:14" ht="15.75" customHeight="1" hidden="1">
      <c r="B906" s="222" t="s">
        <v>391</v>
      </c>
      <c r="C906" s="384"/>
      <c r="D906" s="199" t="s">
        <v>343</v>
      </c>
      <c r="E906" s="199" t="s">
        <v>349</v>
      </c>
      <c r="F906" s="441" t="s">
        <v>648</v>
      </c>
      <c r="G906" s="199" t="s">
        <v>589</v>
      </c>
      <c r="H906" s="199" t="s">
        <v>415</v>
      </c>
      <c r="I906" s="200"/>
      <c r="J906" s="200"/>
      <c r="K906" s="200"/>
      <c r="L906" s="358"/>
      <c r="M906" s="358"/>
      <c r="N906" s="358"/>
    </row>
    <row r="907" spans="2:14" ht="15.75" customHeight="1" hidden="1">
      <c r="B907" s="222" t="s">
        <v>392</v>
      </c>
      <c r="C907" s="384"/>
      <c r="D907" s="199" t="s">
        <v>343</v>
      </c>
      <c r="E907" s="199" t="s">
        <v>349</v>
      </c>
      <c r="F907" s="441" t="s">
        <v>648</v>
      </c>
      <c r="G907" s="199" t="s">
        <v>589</v>
      </c>
      <c r="H907" s="199" t="s">
        <v>453</v>
      </c>
      <c r="I907" s="200"/>
      <c r="J907" s="200"/>
      <c r="K907" s="200"/>
      <c r="L907" s="358"/>
      <c r="M907" s="358"/>
      <c r="N907" s="358"/>
    </row>
    <row r="908" spans="2:14" ht="15.75" customHeight="1" hidden="1">
      <c r="B908" s="205" t="s">
        <v>393</v>
      </c>
      <c r="C908" s="384"/>
      <c r="D908" s="199" t="s">
        <v>343</v>
      </c>
      <c r="E908" s="199" t="s">
        <v>349</v>
      </c>
      <c r="F908" s="441" t="s">
        <v>648</v>
      </c>
      <c r="G908" s="199" t="s">
        <v>589</v>
      </c>
      <c r="H908" s="199" t="s">
        <v>425</v>
      </c>
      <c r="I908" s="200"/>
      <c r="J908" s="200"/>
      <c r="K908" s="200"/>
      <c r="L908" s="358"/>
      <c r="M908" s="358"/>
      <c r="N908" s="358"/>
    </row>
    <row r="909" spans="2:14" ht="12.75" customHeight="1">
      <c r="B909" s="409" t="s">
        <v>625</v>
      </c>
      <c r="C909" s="384"/>
      <c r="D909" s="199" t="s">
        <v>343</v>
      </c>
      <c r="E909" s="199" t="s">
        <v>349</v>
      </c>
      <c r="F909" s="293" t="s">
        <v>626</v>
      </c>
      <c r="G909" s="199"/>
      <c r="H909" s="199"/>
      <c r="I909" s="200">
        <f>I910</f>
        <v>7399.9</v>
      </c>
      <c r="J909" s="200">
        <f>J910</f>
        <v>6093.1</v>
      </c>
      <c r="K909" s="200">
        <f>K910</f>
        <v>6493.1</v>
      </c>
      <c r="L909" s="358"/>
      <c r="M909" s="358"/>
      <c r="N909" s="358"/>
    </row>
    <row r="910" spans="2:14" ht="15.75" customHeight="1">
      <c r="B910" s="409" t="s">
        <v>627</v>
      </c>
      <c r="C910" s="384"/>
      <c r="D910" s="199" t="s">
        <v>343</v>
      </c>
      <c r="E910" s="199" t="s">
        <v>349</v>
      </c>
      <c r="F910" s="293" t="s">
        <v>628</v>
      </c>
      <c r="G910" s="199"/>
      <c r="H910" s="199"/>
      <c r="I910" s="200">
        <f>I911</f>
        <v>7399.9</v>
      </c>
      <c r="J910" s="200">
        <f>J911</f>
        <v>6093.1</v>
      </c>
      <c r="K910" s="200">
        <f>K911</f>
        <v>6493.1</v>
      </c>
      <c r="L910" s="358"/>
      <c r="M910" s="358"/>
      <c r="N910" s="358"/>
    </row>
    <row r="911" spans="2:14" ht="12.75" customHeight="1">
      <c r="B911" s="205" t="s">
        <v>594</v>
      </c>
      <c r="C911" s="384"/>
      <c r="D911" s="199" t="s">
        <v>343</v>
      </c>
      <c r="E911" s="199" t="s">
        <v>349</v>
      </c>
      <c r="F911" s="271" t="s">
        <v>629</v>
      </c>
      <c r="G911" s="199"/>
      <c r="H911" s="199"/>
      <c r="I911" s="200">
        <f>I912</f>
        <v>7399.9</v>
      </c>
      <c r="J911" s="200">
        <f>J912</f>
        <v>6093.1</v>
      </c>
      <c r="K911" s="200">
        <f>K912</f>
        <v>6493.1</v>
      </c>
      <c r="L911" s="358"/>
      <c r="M911" s="358"/>
      <c r="N911" s="358"/>
    </row>
    <row r="912" spans="2:14" ht="14.25" customHeight="1">
      <c r="B912" s="205" t="s">
        <v>584</v>
      </c>
      <c r="C912" s="384"/>
      <c r="D912" s="199" t="s">
        <v>343</v>
      </c>
      <c r="E912" s="199" t="s">
        <v>349</v>
      </c>
      <c r="F912" s="271" t="s">
        <v>629</v>
      </c>
      <c r="G912" s="199" t="s">
        <v>483</v>
      </c>
      <c r="H912" s="199"/>
      <c r="I912" s="200">
        <f>I913</f>
        <v>7399.9</v>
      </c>
      <c r="J912" s="200">
        <f>J913</f>
        <v>6093.1</v>
      </c>
      <c r="K912" s="200">
        <f>K913</f>
        <v>6493.1</v>
      </c>
      <c r="L912" s="358"/>
      <c r="M912" s="358"/>
      <c r="N912" s="358"/>
    </row>
    <row r="913" spans="2:14" ht="12.75" customHeight="1">
      <c r="B913" s="205" t="s">
        <v>585</v>
      </c>
      <c r="C913" s="384"/>
      <c r="D913" s="199" t="s">
        <v>343</v>
      </c>
      <c r="E913" s="199" t="s">
        <v>349</v>
      </c>
      <c r="F913" s="271" t="s">
        <v>629</v>
      </c>
      <c r="G913" s="199" t="s">
        <v>589</v>
      </c>
      <c r="H913" s="199"/>
      <c r="I913" s="200">
        <f>I914</f>
        <v>7399.9</v>
      </c>
      <c r="J913" s="200">
        <f>J914</f>
        <v>6093.1</v>
      </c>
      <c r="K913" s="200">
        <f>K914</f>
        <v>6493.1</v>
      </c>
      <c r="L913" s="358"/>
      <c r="M913" s="358"/>
      <c r="N913" s="358"/>
    </row>
    <row r="914" spans="2:14" ht="14.25" customHeight="1">
      <c r="B914" s="205" t="s">
        <v>391</v>
      </c>
      <c r="C914" s="384"/>
      <c r="D914" s="199" t="s">
        <v>343</v>
      </c>
      <c r="E914" s="199" t="s">
        <v>349</v>
      </c>
      <c r="F914" s="271" t="s">
        <v>629</v>
      </c>
      <c r="G914" s="199" t="s">
        <v>589</v>
      </c>
      <c r="H914" s="199" t="s">
        <v>415</v>
      </c>
      <c r="I914" s="200">
        <v>7399.9</v>
      </c>
      <c r="J914" s="200">
        <v>6093.1</v>
      </c>
      <c r="K914" s="200">
        <v>6493.1</v>
      </c>
      <c r="L914" s="358"/>
      <c r="M914" s="358"/>
      <c r="N914" s="358"/>
    </row>
    <row r="915" spans="2:14" ht="28.5" customHeight="1">
      <c r="B915" s="433" t="s">
        <v>630</v>
      </c>
      <c r="C915" s="384"/>
      <c r="D915" s="199" t="s">
        <v>343</v>
      </c>
      <c r="E915" s="199" t="s">
        <v>349</v>
      </c>
      <c r="F915" s="271" t="s">
        <v>631</v>
      </c>
      <c r="G915" s="199" t="s">
        <v>483</v>
      </c>
      <c r="H915" s="199"/>
      <c r="I915" s="200">
        <f>I916</f>
        <v>1700.9</v>
      </c>
      <c r="J915" s="200">
        <f>J916</f>
        <v>1494.7</v>
      </c>
      <c r="K915" s="200">
        <f>K916</f>
        <v>1494.7</v>
      </c>
      <c r="L915" s="358"/>
      <c r="M915" s="358"/>
      <c r="N915" s="358"/>
    </row>
    <row r="916" spans="2:14" ht="14.25" customHeight="1">
      <c r="B916" s="205" t="s">
        <v>584</v>
      </c>
      <c r="C916" s="384"/>
      <c r="D916" s="199" t="s">
        <v>343</v>
      </c>
      <c r="E916" s="199" t="s">
        <v>349</v>
      </c>
      <c r="F916" s="271" t="s">
        <v>631</v>
      </c>
      <c r="G916" s="199" t="s">
        <v>483</v>
      </c>
      <c r="H916" s="199"/>
      <c r="I916" s="200">
        <f>I917</f>
        <v>1700.9</v>
      </c>
      <c r="J916" s="200">
        <f>J917</f>
        <v>1494.7</v>
      </c>
      <c r="K916" s="200">
        <f>K917</f>
        <v>1494.7</v>
      </c>
      <c r="L916" s="358"/>
      <c r="M916" s="358"/>
      <c r="N916" s="358"/>
    </row>
    <row r="917" spans="2:14" ht="14.25" customHeight="1">
      <c r="B917" s="205" t="s">
        <v>585</v>
      </c>
      <c r="C917" s="384"/>
      <c r="D917" s="199" t="s">
        <v>343</v>
      </c>
      <c r="E917" s="199" t="s">
        <v>349</v>
      </c>
      <c r="F917" s="271" t="s">
        <v>631</v>
      </c>
      <c r="G917" s="199" t="s">
        <v>589</v>
      </c>
      <c r="H917" s="199"/>
      <c r="I917" s="200">
        <f>I918</f>
        <v>1700.9</v>
      </c>
      <c r="J917" s="200">
        <f>J918</f>
        <v>1494.7</v>
      </c>
      <c r="K917" s="200">
        <f>K918</f>
        <v>1494.7</v>
      </c>
      <c r="L917" s="358"/>
      <c r="M917" s="358"/>
      <c r="N917" s="358"/>
    </row>
    <row r="918" spans="2:14" ht="14.25" customHeight="1">
      <c r="B918" s="205" t="s">
        <v>391</v>
      </c>
      <c r="C918" s="384"/>
      <c r="D918" s="199" t="s">
        <v>343</v>
      </c>
      <c r="E918" s="199" t="s">
        <v>349</v>
      </c>
      <c r="F918" s="271" t="s">
        <v>631</v>
      </c>
      <c r="G918" s="199" t="s">
        <v>589</v>
      </c>
      <c r="H918" s="199" t="s">
        <v>415</v>
      </c>
      <c r="I918" s="200">
        <v>1700.9</v>
      </c>
      <c r="J918" s="200">
        <v>1494.7</v>
      </c>
      <c r="K918" s="200">
        <v>1494.7</v>
      </c>
      <c r="L918" s="358"/>
      <c r="M918" s="358"/>
      <c r="N918" s="358"/>
    </row>
    <row r="919" spans="2:14" ht="14.25" customHeight="1">
      <c r="B919" s="205" t="s">
        <v>632</v>
      </c>
      <c r="C919" s="384"/>
      <c r="D919" s="199" t="s">
        <v>343</v>
      </c>
      <c r="E919" s="199" t="s">
        <v>349</v>
      </c>
      <c r="F919" s="271" t="s">
        <v>631</v>
      </c>
      <c r="G919" s="199" t="s">
        <v>483</v>
      </c>
      <c r="H919" s="199"/>
      <c r="I919" s="200">
        <f>I920</f>
        <v>11.7</v>
      </c>
      <c r="J919" s="200">
        <f>J920</f>
        <v>10.4</v>
      </c>
      <c r="K919" s="200">
        <f>K920</f>
        <v>10.4</v>
      </c>
      <c r="L919" s="358"/>
      <c r="M919" s="358"/>
      <c r="N919" s="358"/>
    </row>
    <row r="920" spans="2:14" ht="14.25" customHeight="1">
      <c r="B920" s="205" t="s">
        <v>633</v>
      </c>
      <c r="C920" s="384"/>
      <c r="D920" s="199" t="s">
        <v>343</v>
      </c>
      <c r="E920" s="199" t="s">
        <v>349</v>
      </c>
      <c r="F920" s="271" t="s">
        <v>631</v>
      </c>
      <c r="G920" s="199" t="s">
        <v>634</v>
      </c>
      <c r="H920" s="199"/>
      <c r="I920" s="200">
        <f>I921</f>
        <v>11.7</v>
      </c>
      <c r="J920" s="200">
        <f>J921</f>
        <v>10.4</v>
      </c>
      <c r="K920" s="200">
        <f>K921</f>
        <v>10.4</v>
      </c>
      <c r="L920" s="358"/>
      <c r="M920" s="358"/>
      <c r="N920" s="358"/>
    </row>
    <row r="921" spans="2:14" ht="14.25" customHeight="1">
      <c r="B921" s="205" t="s">
        <v>391</v>
      </c>
      <c r="C921" s="384"/>
      <c r="D921" s="199" t="s">
        <v>343</v>
      </c>
      <c r="E921" s="199" t="s">
        <v>349</v>
      </c>
      <c r="F921" s="271" t="s">
        <v>631</v>
      </c>
      <c r="G921" s="199" t="s">
        <v>634</v>
      </c>
      <c r="H921" s="199" t="s">
        <v>415</v>
      </c>
      <c r="I921" s="200">
        <v>11.7</v>
      </c>
      <c r="J921" s="200">
        <v>10.4</v>
      </c>
      <c r="K921" s="200">
        <v>10.4</v>
      </c>
      <c r="L921" s="358"/>
      <c r="M921" s="358"/>
      <c r="N921" s="358"/>
    </row>
    <row r="922" spans="2:14" ht="14.25" customHeight="1">
      <c r="B922" s="205" t="s">
        <v>635</v>
      </c>
      <c r="C922" s="384"/>
      <c r="D922" s="199" t="s">
        <v>343</v>
      </c>
      <c r="E922" s="199" t="s">
        <v>349</v>
      </c>
      <c r="F922" s="271" t="s">
        <v>631</v>
      </c>
      <c r="G922" s="199" t="s">
        <v>483</v>
      </c>
      <c r="H922" s="199"/>
      <c r="I922" s="200">
        <f>I923</f>
        <v>11.7</v>
      </c>
      <c r="J922" s="200">
        <f>J923</f>
        <v>10.4</v>
      </c>
      <c r="K922" s="200">
        <f>K923</f>
        <v>10.4</v>
      </c>
      <c r="L922" s="358"/>
      <c r="M922" s="358"/>
      <c r="N922" s="358"/>
    </row>
    <row r="923" spans="2:14" ht="41.25" customHeight="1">
      <c r="B923" s="205" t="s">
        <v>636</v>
      </c>
      <c r="C923" s="384"/>
      <c r="D923" s="199" t="s">
        <v>343</v>
      </c>
      <c r="E923" s="199" t="s">
        <v>349</v>
      </c>
      <c r="F923" s="271" t="s">
        <v>631</v>
      </c>
      <c r="G923" s="199" t="s">
        <v>637</v>
      </c>
      <c r="H923" s="199"/>
      <c r="I923" s="200">
        <f>I924</f>
        <v>11.7</v>
      </c>
      <c r="J923" s="200">
        <f>J924</f>
        <v>10.4</v>
      </c>
      <c r="K923" s="200">
        <f>K924</f>
        <v>10.4</v>
      </c>
      <c r="L923" s="358"/>
      <c r="M923" s="358"/>
      <c r="N923" s="358"/>
    </row>
    <row r="924" spans="2:14" ht="15.75" customHeight="1">
      <c r="B924" s="201" t="s">
        <v>391</v>
      </c>
      <c r="C924" s="384"/>
      <c r="D924" s="199" t="s">
        <v>343</v>
      </c>
      <c r="E924" s="199" t="s">
        <v>349</v>
      </c>
      <c r="F924" s="271" t="s">
        <v>631</v>
      </c>
      <c r="G924" s="199" t="s">
        <v>637</v>
      </c>
      <c r="H924" s="199" t="s">
        <v>415</v>
      </c>
      <c r="I924" s="200">
        <v>11.7</v>
      </c>
      <c r="J924" s="200">
        <v>10.4</v>
      </c>
      <c r="K924" s="200">
        <v>10.4</v>
      </c>
      <c r="L924" s="358"/>
      <c r="M924" s="358"/>
      <c r="N924" s="358"/>
    </row>
    <row r="925" spans="2:14" ht="14.25" customHeight="1">
      <c r="B925" s="201" t="s">
        <v>411</v>
      </c>
      <c r="C925" s="384"/>
      <c r="D925" s="199" t="s">
        <v>343</v>
      </c>
      <c r="E925" s="199" t="s">
        <v>349</v>
      </c>
      <c r="F925" s="271" t="s">
        <v>631</v>
      </c>
      <c r="G925" s="199" t="s">
        <v>412</v>
      </c>
      <c r="H925" s="199"/>
      <c r="I925" s="200">
        <f>I926</f>
        <v>11.7</v>
      </c>
      <c r="J925" s="200">
        <f>J926</f>
        <v>10.4</v>
      </c>
      <c r="K925" s="200">
        <f>K926</f>
        <v>10.4</v>
      </c>
      <c r="L925" s="358"/>
      <c r="M925" s="358"/>
      <c r="N925" s="358"/>
    </row>
    <row r="926" spans="2:14" ht="51.75" customHeight="1">
      <c r="B926" s="205" t="s">
        <v>638</v>
      </c>
      <c r="C926" s="384"/>
      <c r="D926" s="199" t="s">
        <v>343</v>
      </c>
      <c r="E926" s="199" t="s">
        <v>349</v>
      </c>
      <c r="F926" s="271" t="s">
        <v>631</v>
      </c>
      <c r="G926" s="199" t="s">
        <v>526</v>
      </c>
      <c r="H926" s="199"/>
      <c r="I926" s="200">
        <f>I927</f>
        <v>11.7</v>
      </c>
      <c r="J926" s="200">
        <f>J927</f>
        <v>10.4</v>
      </c>
      <c r="K926" s="200">
        <f>K927</f>
        <v>10.4</v>
      </c>
      <c r="L926" s="358"/>
      <c r="M926" s="358"/>
      <c r="N926" s="358"/>
    </row>
    <row r="927" spans="2:14" ht="14.25" customHeight="1">
      <c r="B927" s="201" t="s">
        <v>391</v>
      </c>
      <c r="C927" s="384"/>
      <c r="D927" s="199" t="s">
        <v>343</v>
      </c>
      <c r="E927" s="199" t="s">
        <v>349</v>
      </c>
      <c r="F927" s="271" t="s">
        <v>631</v>
      </c>
      <c r="G927" s="199" t="s">
        <v>526</v>
      </c>
      <c r="H927" s="199" t="s">
        <v>415</v>
      </c>
      <c r="I927" s="200">
        <v>11.7</v>
      </c>
      <c r="J927" s="200">
        <v>10.4</v>
      </c>
      <c r="K927" s="200">
        <v>10.4</v>
      </c>
      <c r="L927" s="358"/>
      <c r="M927" s="358"/>
      <c r="N927" s="358"/>
    </row>
    <row r="928" spans="2:14" ht="53.25" customHeight="1">
      <c r="B928" s="264" t="s">
        <v>617</v>
      </c>
      <c r="C928" s="384"/>
      <c r="D928" s="199" t="s">
        <v>343</v>
      </c>
      <c r="E928" s="199" t="s">
        <v>349</v>
      </c>
      <c r="F928" s="441" t="s">
        <v>619</v>
      </c>
      <c r="G928" s="199"/>
      <c r="H928" s="199"/>
      <c r="I928" s="200">
        <f>I929</f>
        <v>20.7</v>
      </c>
      <c r="J928" s="200">
        <f>J929</f>
        <v>0</v>
      </c>
      <c r="K928" s="200">
        <f>K929</f>
        <v>0</v>
      </c>
      <c r="L928" s="358"/>
      <c r="M928" s="358"/>
      <c r="N928" s="358"/>
    </row>
    <row r="929" spans="2:14" ht="14.25" customHeight="1">
      <c r="B929" s="201" t="s">
        <v>584</v>
      </c>
      <c r="C929" s="384"/>
      <c r="D929" s="199" t="s">
        <v>343</v>
      </c>
      <c r="E929" s="199" t="s">
        <v>349</v>
      </c>
      <c r="F929" s="441" t="s">
        <v>619</v>
      </c>
      <c r="G929" s="199" t="s">
        <v>483</v>
      </c>
      <c r="H929" s="199"/>
      <c r="I929" s="200">
        <f>I930</f>
        <v>20.7</v>
      </c>
      <c r="J929" s="200">
        <f>J930</f>
        <v>0</v>
      </c>
      <c r="K929" s="200">
        <f>K930</f>
        <v>0</v>
      </c>
      <c r="L929" s="358"/>
      <c r="M929" s="358"/>
      <c r="N929" s="358"/>
    </row>
    <row r="930" spans="2:14" ht="14.25" customHeight="1">
      <c r="B930" s="201" t="s">
        <v>585</v>
      </c>
      <c r="C930" s="384"/>
      <c r="D930" s="199" t="s">
        <v>343</v>
      </c>
      <c r="E930" s="199" t="s">
        <v>349</v>
      </c>
      <c r="F930" s="441" t="s">
        <v>619</v>
      </c>
      <c r="G930" s="199" t="s">
        <v>589</v>
      </c>
      <c r="H930" s="199"/>
      <c r="I930" s="200">
        <f>I931+I932+I933</f>
        <v>20.7</v>
      </c>
      <c r="J930" s="200">
        <f>J931+J932+J933</f>
        <v>0</v>
      </c>
      <c r="K930" s="200">
        <f>K931+K932+K933</f>
        <v>0</v>
      </c>
      <c r="L930" s="358"/>
      <c r="M930" s="358"/>
      <c r="N930" s="358"/>
    </row>
    <row r="931" spans="2:14" ht="14.25" customHeight="1" hidden="1">
      <c r="B931" s="201" t="s">
        <v>391</v>
      </c>
      <c r="C931" s="384"/>
      <c r="D931" s="199" t="s">
        <v>343</v>
      </c>
      <c r="E931" s="199" t="s">
        <v>349</v>
      </c>
      <c r="F931" s="441" t="s">
        <v>619</v>
      </c>
      <c r="G931" s="199" t="s">
        <v>589</v>
      </c>
      <c r="H931" s="199" t="s">
        <v>415</v>
      </c>
      <c r="I931" s="200"/>
      <c r="J931" s="200"/>
      <c r="K931" s="200"/>
      <c r="L931" s="358"/>
      <c r="M931" s="358"/>
      <c r="N931" s="358"/>
    </row>
    <row r="932" spans="2:14" ht="14.25" customHeight="1">
      <c r="B932" s="264" t="s">
        <v>392</v>
      </c>
      <c r="C932" s="384"/>
      <c r="D932" s="199" t="s">
        <v>343</v>
      </c>
      <c r="E932" s="199" t="s">
        <v>349</v>
      </c>
      <c r="F932" s="441" t="s">
        <v>619</v>
      </c>
      <c r="G932" s="199" t="s">
        <v>589</v>
      </c>
      <c r="H932" s="199" t="s">
        <v>453</v>
      </c>
      <c r="I932" s="200">
        <v>20.7</v>
      </c>
      <c r="J932" s="200"/>
      <c r="K932" s="200"/>
      <c r="L932" s="358"/>
      <c r="M932" s="358"/>
      <c r="N932" s="358"/>
    </row>
    <row r="933" spans="2:14" ht="14.25" customHeight="1" hidden="1">
      <c r="B933" s="201" t="s">
        <v>393</v>
      </c>
      <c r="C933" s="384"/>
      <c r="D933" s="199" t="s">
        <v>343</v>
      </c>
      <c r="E933" s="199" t="s">
        <v>349</v>
      </c>
      <c r="F933" s="441" t="s">
        <v>619</v>
      </c>
      <c r="G933" s="199" t="s">
        <v>589</v>
      </c>
      <c r="H933" s="199" t="s">
        <v>425</v>
      </c>
      <c r="I933" s="200"/>
      <c r="J933" s="200"/>
      <c r="K933" s="200"/>
      <c r="L933" s="358"/>
      <c r="M933" s="358"/>
      <c r="N933" s="358"/>
    </row>
    <row r="934" spans="2:14" ht="12.75" customHeight="1">
      <c r="B934" s="391" t="s">
        <v>350</v>
      </c>
      <c r="C934" s="381"/>
      <c r="D934" s="198" t="s">
        <v>343</v>
      </c>
      <c r="E934" s="198" t="s">
        <v>351</v>
      </c>
      <c r="F934" s="199"/>
      <c r="G934" s="199"/>
      <c r="H934" s="199"/>
      <c r="I934" s="200">
        <f>I935+I941+I947+I952</f>
        <v>770.1999999999999</v>
      </c>
      <c r="J934" s="200">
        <f>J935+J941+J947+J952</f>
        <v>450</v>
      </c>
      <c r="K934" s="200">
        <f>K935+K941+K947+K952</f>
        <v>230</v>
      </c>
      <c r="L934" s="358"/>
      <c r="M934" s="358"/>
      <c r="N934" s="358"/>
    </row>
    <row r="935" spans="2:14" ht="12.75" customHeight="1">
      <c r="B935" s="501" t="s">
        <v>651</v>
      </c>
      <c r="C935" s="381"/>
      <c r="D935" s="199" t="s">
        <v>343</v>
      </c>
      <c r="E935" s="199" t="s">
        <v>351</v>
      </c>
      <c r="F935" s="204" t="s">
        <v>577</v>
      </c>
      <c r="G935" s="202"/>
      <c r="H935" s="202"/>
      <c r="I935" s="376">
        <f>I936</f>
        <v>546.8</v>
      </c>
      <c r="J935" s="376">
        <f>J936</f>
        <v>400</v>
      </c>
      <c r="K935" s="376">
        <f>K936</f>
        <v>200</v>
      </c>
      <c r="L935" s="358"/>
      <c r="M935" s="358"/>
      <c r="N935" s="358"/>
    </row>
    <row r="936" spans="2:14" ht="14.25" customHeight="1">
      <c r="B936" s="409" t="s">
        <v>652</v>
      </c>
      <c r="C936" s="384"/>
      <c r="D936" s="199" t="s">
        <v>343</v>
      </c>
      <c r="E936" s="199" t="s">
        <v>351</v>
      </c>
      <c r="F936" s="204" t="s">
        <v>653</v>
      </c>
      <c r="G936" s="202"/>
      <c r="H936" s="202"/>
      <c r="I936" s="200">
        <f>I937</f>
        <v>546.8</v>
      </c>
      <c r="J936" s="200">
        <f>J937</f>
        <v>400</v>
      </c>
      <c r="K936" s="200">
        <f>K937</f>
        <v>200</v>
      </c>
      <c r="L936" s="358"/>
      <c r="M936" s="358"/>
      <c r="N936" s="358"/>
    </row>
    <row r="937" spans="2:14" ht="14.25" customHeight="1">
      <c r="B937" s="203" t="s">
        <v>654</v>
      </c>
      <c r="C937" s="384"/>
      <c r="D937" s="199" t="s">
        <v>343</v>
      </c>
      <c r="E937" s="199" t="s">
        <v>351</v>
      </c>
      <c r="F937" s="204" t="s">
        <v>653</v>
      </c>
      <c r="G937" s="202"/>
      <c r="H937" s="202"/>
      <c r="I937" s="200">
        <f>I938</f>
        <v>546.8</v>
      </c>
      <c r="J937" s="200">
        <f>J938</f>
        <v>400</v>
      </c>
      <c r="K937" s="200">
        <f>K938</f>
        <v>200</v>
      </c>
      <c r="L937" s="358"/>
      <c r="M937" s="358"/>
      <c r="N937" s="358"/>
    </row>
    <row r="938" spans="2:14" ht="12.75" customHeight="1">
      <c r="B938" s="201" t="s">
        <v>584</v>
      </c>
      <c r="C938" s="384"/>
      <c r="D938" s="199" t="s">
        <v>343</v>
      </c>
      <c r="E938" s="199" t="s">
        <v>351</v>
      </c>
      <c r="F938" s="204" t="s">
        <v>653</v>
      </c>
      <c r="G938" s="199" t="s">
        <v>483</v>
      </c>
      <c r="H938" s="199"/>
      <c r="I938" s="200">
        <f>I939</f>
        <v>546.8</v>
      </c>
      <c r="J938" s="200">
        <f>J939</f>
        <v>400</v>
      </c>
      <c r="K938" s="200">
        <f>K939</f>
        <v>200</v>
      </c>
      <c r="L938" s="358"/>
      <c r="M938" s="358"/>
      <c r="N938" s="358"/>
    </row>
    <row r="939" spans="2:14" ht="12.75" customHeight="1">
      <c r="B939" s="201" t="s">
        <v>585</v>
      </c>
      <c r="C939" s="384"/>
      <c r="D939" s="199" t="s">
        <v>343</v>
      </c>
      <c r="E939" s="199" t="s">
        <v>351</v>
      </c>
      <c r="F939" s="204" t="s">
        <v>653</v>
      </c>
      <c r="G939" s="199">
        <v>610</v>
      </c>
      <c r="H939" s="199"/>
      <c r="I939" s="200">
        <f>I940</f>
        <v>546.8</v>
      </c>
      <c r="J939" s="200">
        <f>J940</f>
        <v>400</v>
      </c>
      <c r="K939" s="200">
        <f>K940</f>
        <v>200</v>
      </c>
      <c r="L939" s="358"/>
      <c r="M939" s="358"/>
      <c r="N939" s="358"/>
    </row>
    <row r="940" spans="2:14" ht="12.75" customHeight="1">
      <c r="B940" s="201" t="s">
        <v>391</v>
      </c>
      <c r="C940" s="384"/>
      <c r="D940" s="199" t="s">
        <v>343</v>
      </c>
      <c r="E940" s="199" t="s">
        <v>351</v>
      </c>
      <c r="F940" s="204" t="s">
        <v>653</v>
      </c>
      <c r="G940" s="199">
        <v>610</v>
      </c>
      <c r="H940" s="199">
        <v>2</v>
      </c>
      <c r="I940" s="200">
        <v>546.8</v>
      </c>
      <c r="J940" s="200">
        <v>400</v>
      </c>
      <c r="K940" s="200">
        <v>200</v>
      </c>
      <c r="L940" s="358"/>
      <c r="M940" s="358"/>
      <c r="N940" s="358"/>
    </row>
    <row r="941" spans="2:14" ht="27.75" customHeight="1">
      <c r="B941" s="502" t="s">
        <v>655</v>
      </c>
      <c r="C941" s="384"/>
      <c r="D941" s="199" t="s">
        <v>343</v>
      </c>
      <c r="E941" s="199" t="s">
        <v>351</v>
      </c>
      <c r="F941" s="204" t="s">
        <v>656</v>
      </c>
      <c r="G941" s="199"/>
      <c r="H941" s="199"/>
      <c r="I941" s="200">
        <f>I942</f>
        <v>173.4</v>
      </c>
      <c r="J941" s="200">
        <f>J942</f>
        <v>0</v>
      </c>
      <c r="K941" s="200">
        <f>K942</f>
        <v>0</v>
      </c>
      <c r="L941" s="358"/>
      <c r="M941" s="358"/>
      <c r="N941" s="358"/>
    </row>
    <row r="942" spans="2:14" ht="15.75" customHeight="1">
      <c r="B942" s="503" t="s">
        <v>657</v>
      </c>
      <c r="C942" s="384"/>
      <c r="D942" s="199" t="s">
        <v>343</v>
      </c>
      <c r="E942" s="199" t="s">
        <v>351</v>
      </c>
      <c r="F942" s="204" t="s">
        <v>656</v>
      </c>
      <c r="G942" s="199"/>
      <c r="H942" s="199"/>
      <c r="I942" s="200">
        <f>I943</f>
        <v>173.4</v>
      </c>
      <c r="J942" s="200">
        <f>J943</f>
        <v>0</v>
      </c>
      <c r="K942" s="200">
        <f>K943</f>
        <v>0</v>
      </c>
      <c r="L942" s="358"/>
      <c r="M942" s="358"/>
      <c r="N942" s="358"/>
    </row>
    <row r="943" spans="2:14" ht="12.75" customHeight="1">
      <c r="B943" s="201" t="s">
        <v>584</v>
      </c>
      <c r="C943" s="384"/>
      <c r="D943" s="199" t="s">
        <v>343</v>
      </c>
      <c r="E943" s="199" t="s">
        <v>351</v>
      </c>
      <c r="F943" s="204" t="s">
        <v>656</v>
      </c>
      <c r="G943" s="199" t="s">
        <v>483</v>
      </c>
      <c r="H943" s="199"/>
      <c r="I943" s="200">
        <f>I944</f>
        <v>173.4</v>
      </c>
      <c r="J943" s="200">
        <f>J944</f>
        <v>0</v>
      </c>
      <c r="K943" s="200">
        <f>K944</f>
        <v>0</v>
      </c>
      <c r="L943" s="358"/>
      <c r="M943" s="358"/>
      <c r="N943" s="358"/>
    </row>
    <row r="944" spans="2:14" ht="12.75" customHeight="1">
      <c r="B944" s="201" t="s">
        <v>585</v>
      </c>
      <c r="C944" s="384"/>
      <c r="D944" s="199" t="s">
        <v>343</v>
      </c>
      <c r="E944" s="199" t="s">
        <v>351</v>
      </c>
      <c r="F944" s="204" t="s">
        <v>656</v>
      </c>
      <c r="G944" s="199">
        <v>610</v>
      </c>
      <c r="H944" s="199"/>
      <c r="I944" s="200">
        <f>I945+I946</f>
        <v>173.4</v>
      </c>
      <c r="J944" s="200">
        <f>J945+J946</f>
        <v>0</v>
      </c>
      <c r="K944" s="200">
        <f>K945+K946</f>
        <v>0</v>
      </c>
      <c r="L944" s="358"/>
      <c r="M944" s="358"/>
      <c r="N944" s="358"/>
    </row>
    <row r="945" spans="2:14" ht="12.75" customHeight="1">
      <c r="B945" s="201" t="s">
        <v>391</v>
      </c>
      <c r="C945" s="384"/>
      <c r="D945" s="199" t="s">
        <v>343</v>
      </c>
      <c r="E945" s="199" t="s">
        <v>351</v>
      </c>
      <c r="F945" s="204" t="s">
        <v>656</v>
      </c>
      <c r="G945" s="199">
        <v>610</v>
      </c>
      <c r="H945" s="199" t="s">
        <v>415</v>
      </c>
      <c r="I945" s="200">
        <v>173.4</v>
      </c>
      <c r="J945" s="200"/>
      <c r="K945" s="200"/>
      <c r="L945" s="358"/>
      <c r="M945" s="358"/>
      <c r="N945" s="358"/>
    </row>
    <row r="946" spans="2:14" ht="12.75" customHeight="1">
      <c r="B946" s="201" t="s">
        <v>392</v>
      </c>
      <c r="C946" s="384"/>
      <c r="D946" s="199" t="s">
        <v>343</v>
      </c>
      <c r="E946" s="199" t="s">
        <v>351</v>
      </c>
      <c r="F946" s="204" t="s">
        <v>656</v>
      </c>
      <c r="G946" s="199">
        <v>610</v>
      </c>
      <c r="H946" s="199" t="s">
        <v>453</v>
      </c>
      <c r="I946" s="200"/>
      <c r="J946" s="200"/>
      <c r="K946" s="200"/>
      <c r="L946" s="358"/>
      <c r="M946" s="358"/>
      <c r="N946" s="358"/>
    </row>
    <row r="947" spans="2:14" ht="26.25" customHeight="1">
      <c r="B947" s="309" t="s">
        <v>786</v>
      </c>
      <c r="C947" s="384"/>
      <c r="D947" s="199" t="s">
        <v>343</v>
      </c>
      <c r="E947" s="199" t="s">
        <v>351</v>
      </c>
      <c r="F947" s="204" t="s">
        <v>659</v>
      </c>
      <c r="G947" s="199"/>
      <c r="H947" s="199"/>
      <c r="I947" s="376">
        <f>I948</f>
        <v>20</v>
      </c>
      <c r="J947" s="376">
        <f>J948</f>
        <v>20</v>
      </c>
      <c r="K947" s="376">
        <f>K948</f>
        <v>0</v>
      </c>
      <c r="L947" s="358"/>
      <c r="M947" s="358"/>
      <c r="N947" s="358"/>
    </row>
    <row r="948" spans="2:14" ht="12.75" customHeight="1">
      <c r="B948" s="201" t="s">
        <v>660</v>
      </c>
      <c r="C948" s="384"/>
      <c r="D948" s="199" t="s">
        <v>343</v>
      </c>
      <c r="E948" s="199" t="s">
        <v>351</v>
      </c>
      <c r="F948" s="204" t="s">
        <v>661</v>
      </c>
      <c r="G948" s="199"/>
      <c r="H948" s="199"/>
      <c r="I948" s="200">
        <f>I949</f>
        <v>20</v>
      </c>
      <c r="J948" s="200">
        <f>J949</f>
        <v>20</v>
      </c>
      <c r="K948" s="200">
        <f>K949</f>
        <v>0</v>
      </c>
      <c r="L948" s="358"/>
      <c r="M948" s="358"/>
      <c r="N948" s="358"/>
    </row>
    <row r="949" spans="2:14" ht="12.75" customHeight="1">
      <c r="B949" s="206" t="s">
        <v>407</v>
      </c>
      <c r="C949" s="384"/>
      <c r="D949" s="199" t="s">
        <v>343</v>
      </c>
      <c r="E949" s="199" t="s">
        <v>351</v>
      </c>
      <c r="F949" s="204" t="s">
        <v>661</v>
      </c>
      <c r="G949" s="199" t="s">
        <v>408</v>
      </c>
      <c r="H949" s="199"/>
      <c r="I949" s="200">
        <f>I950</f>
        <v>20</v>
      </c>
      <c r="J949" s="200">
        <f>J950</f>
        <v>20</v>
      </c>
      <c r="K949" s="200">
        <f>K950</f>
        <v>0</v>
      </c>
      <c r="L949" s="358"/>
      <c r="M949" s="358"/>
      <c r="N949" s="358"/>
    </row>
    <row r="950" spans="2:14" ht="12.75" customHeight="1">
      <c r="B950" s="206" t="s">
        <v>409</v>
      </c>
      <c r="C950" s="384"/>
      <c r="D950" s="199" t="s">
        <v>343</v>
      </c>
      <c r="E950" s="199" t="s">
        <v>351</v>
      </c>
      <c r="F950" s="204" t="s">
        <v>661</v>
      </c>
      <c r="G950" s="199" t="s">
        <v>410</v>
      </c>
      <c r="H950" s="199"/>
      <c r="I950" s="200">
        <f>I951</f>
        <v>20</v>
      </c>
      <c r="J950" s="200">
        <f>J951</f>
        <v>20</v>
      </c>
      <c r="K950" s="200">
        <f>K951</f>
        <v>0</v>
      </c>
      <c r="L950" s="358"/>
      <c r="M950" s="358"/>
      <c r="N950" s="358"/>
    </row>
    <row r="951" spans="2:14" ht="12.75" customHeight="1">
      <c r="B951" s="201" t="s">
        <v>391</v>
      </c>
      <c r="C951" s="384"/>
      <c r="D951" s="199" t="s">
        <v>343</v>
      </c>
      <c r="E951" s="199" t="s">
        <v>351</v>
      </c>
      <c r="F951" s="204" t="s">
        <v>661</v>
      </c>
      <c r="G951" s="199" t="s">
        <v>410</v>
      </c>
      <c r="H951" s="199">
        <v>2</v>
      </c>
      <c r="I951" s="200">
        <v>20</v>
      </c>
      <c r="J951" s="200">
        <v>20</v>
      </c>
      <c r="K951" s="200"/>
      <c r="L951" s="358"/>
      <c r="M951" s="358"/>
      <c r="N951" s="358"/>
    </row>
    <row r="952" spans="2:14" ht="15">
      <c r="B952" s="309" t="s">
        <v>662</v>
      </c>
      <c r="C952" s="384"/>
      <c r="D952" s="199" t="s">
        <v>343</v>
      </c>
      <c r="E952" s="199" t="s">
        <v>351</v>
      </c>
      <c r="F952" s="204" t="s">
        <v>663</v>
      </c>
      <c r="G952" s="199"/>
      <c r="H952" s="199"/>
      <c r="I952" s="376">
        <f>I953+I958</f>
        <v>30</v>
      </c>
      <c r="J952" s="376">
        <f>J953+J958</f>
        <v>30</v>
      </c>
      <c r="K952" s="376">
        <f>K953+K958</f>
        <v>30</v>
      </c>
      <c r="L952" s="358"/>
      <c r="M952" s="358"/>
      <c r="N952" s="358"/>
    </row>
    <row r="953" spans="2:14" ht="14.25">
      <c r="B953" s="504" t="s">
        <v>664</v>
      </c>
      <c r="C953" s="384"/>
      <c r="D953" s="312" t="s">
        <v>343</v>
      </c>
      <c r="E953" s="312" t="s">
        <v>351</v>
      </c>
      <c r="F953" s="313" t="s">
        <v>663</v>
      </c>
      <c r="G953" s="312"/>
      <c r="H953" s="312"/>
      <c r="I953" s="473">
        <f>I954</f>
        <v>5</v>
      </c>
      <c r="J953" s="473">
        <f>J954</f>
        <v>5</v>
      </c>
      <c r="K953" s="473">
        <f>K954</f>
        <v>5</v>
      </c>
      <c r="L953" s="358"/>
      <c r="M953" s="358"/>
      <c r="N953" s="358"/>
    </row>
    <row r="954" spans="2:14" ht="12.75" customHeight="1">
      <c r="B954" s="201" t="s">
        <v>660</v>
      </c>
      <c r="C954" s="384"/>
      <c r="D954" s="199" t="s">
        <v>343</v>
      </c>
      <c r="E954" s="199" t="s">
        <v>351</v>
      </c>
      <c r="F954" s="204" t="s">
        <v>663</v>
      </c>
      <c r="G954" s="199"/>
      <c r="H954" s="199"/>
      <c r="I954" s="200">
        <f>I955</f>
        <v>5</v>
      </c>
      <c r="J954" s="200">
        <f>J955</f>
        <v>5</v>
      </c>
      <c r="K954" s="200">
        <f>K955</f>
        <v>5</v>
      </c>
      <c r="L954" s="358"/>
      <c r="M954" s="358"/>
      <c r="N954" s="358"/>
    </row>
    <row r="955" spans="2:14" ht="12.75" customHeight="1">
      <c r="B955" s="206" t="s">
        <v>407</v>
      </c>
      <c r="C955" s="384"/>
      <c r="D955" s="199" t="s">
        <v>343</v>
      </c>
      <c r="E955" s="199" t="s">
        <v>351</v>
      </c>
      <c r="F955" s="204" t="s">
        <v>663</v>
      </c>
      <c r="G955" s="199" t="s">
        <v>408</v>
      </c>
      <c r="H955" s="199"/>
      <c r="I955" s="200">
        <f>I956</f>
        <v>5</v>
      </c>
      <c r="J955" s="200">
        <f>J956</f>
        <v>5</v>
      </c>
      <c r="K955" s="200">
        <f>K956</f>
        <v>5</v>
      </c>
      <c r="L955" s="358"/>
      <c r="M955" s="358"/>
      <c r="N955" s="358"/>
    </row>
    <row r="956" spans="2:14" ht="12.75" customHeight="1">
      <c r="B956" s="206" t="s">
        <v>409</v>
      </c>
      <c r="C956" s="384"/>
      <c r="D956" s="199" t="s">
        <v>343</v>
      </c>
      <c r="E956" s="199" t="s">
        <v>351</v>
      </c>
      <c r="F956" s="204" t="s">
        <v>663</v>
      </c>
      <c r="G956" s="199" t="s">
        <v>410</v>
      </c>
      <c r="H956" s="199"/>
      <c r="I956" s="200">
        <f>I957</f>
        <v>5</v>
      </c>
      <c r="J956" s="200">
        <f>J957</f>
        <v>5</v>
      </c>
      <c r="K956" s="200">
        <f>K957</f>
        <v>5</v>
      </c>
      <c r="L956" s="358"/>
      <c r="M956" s="358"/>
      <c r="N956" s="358"/>
    </row>
    <row r="957" spans="2:14" ht="12.75" customHeight="1">
      <c r="B957" s="201" t="s">
        <v>391</v>
      </c>
      <c r="C957" s="384"/>
      <c r="D957" s="199" t="s">
        <v>343</v>
      </c>
      <c r="E957" s="199" t="s">
        <v>351</v>
      </c>
      <c r="F957" s="204" t="s">
        <v>663</v>
      </c>
      <c r="G957" s="199" t="s">
        <v>410</v>
      </c>
      <c r="H957" s="199">
        <v>2</v>
      </c>
      <c r="I957" s="200">
        <v>5</v>
      </c>
      <c r="J957" s="200">
        <v>5</v>
      </c>
      <c r="K957" s="200">
        <v>5</v>
      </c>
      <c r="L957" s="358"/>
      <c r="M957" s="358"/>
      <c r="N957" s="358"/>
    </row>
    <row r="958" spans="2:14" ht="12.75" customHeight="1">
      <c r="B958" s="505" t="s">
        <v>665</v>
      </c>
      <c r="C958" s="384"/>
      <c r="D958" s="312" t="s">
        <v>343</v>
      </c>
      <c r="E958" s="312" t="s">
        <v>351</v>
      </c>
      <c r="F958" s="313" t="s">
        <v>666</v>
      </c>
      <c r="G958" s="312"/>
      <c r="H958" s="312"/>
      <c r="I958" s="473">
        <f>I959</f>
        <v>25</v>
      </c>
      <c r="J958" s="473">
        <f>J959</f>
        <v>25</v>
      </c>
      <c r="K958" s="473">
        <f>K959</f>
        <v>25</v>
      </c>
      <c r="L958" s="358"/>
      <c r="M958" s="358"/>
      <c r="N958" s="358"/>
    </row>
    <row r="959" spans="2:14" ht="12.75" customHeight="1">
      <c r="B959" s="201" t="s">
        <v>660</v>
      </c>
      <c r="C959" s="384"/>
      <c r="D959" s="199" t="s">
        <v>343</v>
      </c>
      <c r="E959" s="199" t="s">
        <v>351</v>
      </c>
      <c r="F959" s="204" t="s">
        <v>666</v>
      </c>
      <c r="G959" s="199"/>
      <c r="H959" s="199"/>
      <c r="I959" s="200">
        <f>I960</f>
        <v>25</v>
      </c>
      <c r="J959" s="200">
        <f>J960</f>
        <v>25</v>
      </c>
      <c r="K959" s="200">
        <f>K960</f>
        <v>25</v>
      </c>
      <c r="L959" s="358"/>
      <c r="M959" s="358"/>
      <c r="N959" s="358"/>
    </row>
    <row r="960" spans="2:14" ht="12.75" customHeight="1">
      <c r="B960" s="206" t="s">
        <v>407</v>
      </c>
      <c r="C960" s="384"/>
      <c r="D960" s="199" t="s">
        <v>343</v>
      </c>
      <c r="E960" s="199" t="s">
        <v>351</v>
      </c>
      <c r="F960" s="204" t="s">
        <v>666</v>
      </c>
      <c r="G960" s="199" t="s">
        <v>408</v>
      </c>
      <c r="H960" s="199"/>
      <c r="I960" s="200">
        <f>I961</f>
        <v>25</v>
      </c>
      <c r="J960" s="200">
        <f>J961</f>
        <v>25</v>
      </c>
      <c r="K960" s="200">
        <f>K961</f>
        <v>25</v>
      </c>
      <c r="L960" s="358"/>
      <c r="M960" s="358"/>
      <c r="N960" s="358"/>
    </row>
    <row r="961" spans="2:14" ht="12.75" customHeight="1">
      <c r="B961" s="206" t="s">
        <v>409</v>
      </c>
      <c r="C961" s="384"/>
      <c r="D961" s="199" t="s">
        <v>343</v>
      </c>
      <c r="E961" s="199" t="s">
        <v>351</v>
      </c>
      <c r="F961" s="204" t="s">
        <v>666</v>
      </c>
      <c r="G961" s="199" t="s">
        <v>410</v>
      </c>
      <c r="H961" s="199"/>
      <c r="I961" s="200">
        <f>I962</f>
        <v>25</v>
      </c>
      <c r="J961" s="200">
        <f>J962</f>
        <v>25</v>
      </c>
      <c r="K961" s="200">
        <f>K962</f>
        <v>25</v>
      </c>
      <c r="L961" s="358"/>
      <c r="M961" s="358"/>
      <c r="N961" s="358"/>
    </row>
    <row r="962" spans="2:14" ht="12.75" customHeight="1">
      <c r="B962" s="201" t="s">
        <v>391</v>
      </c>
      <c r="C962" s="384"/>
      <c r="D962" s="199" t="s">
        <v>343</v>
      </c>
      <c r="E962" s="199" t="s">
        <v>351</v>
      </c>
      <c r="F962" s="204" t="s">
        <v>666</v>
      </c>
      <c r="G962" s="199" t="s">
        <v>410</v>
      </c>
      <c r="H962" s="199">
        <v>2</v>
      </c>
      <c r="I962" s="200">
        <v>25</v>
      </c>
      <c r="J962" s="200">
        <v>25</v>
      </c>
      <c r="K962" s="200">
        <v>25</v>
      </c>
      <c r="L962" s="358"/>
      <c r="M962" s="358"/>
      <c r="N962" s="358"/>
    </row>
    <row r="963" spans="2:14" ht="14.25" customHeight="1">
      <c r="B963" s="391" t="s">
        <v>352</v>
      </c>
      <c r="C963" s="381"/>
      <c r="D963" s="198" t="s">
        <v>343</v>
      </c>
      <c r="E963" s="198" t="s">
        <v>353</v>
      </c>
      <c r="F963" s="204"/>
      <c r="G963" s="202"/>
      <c r="H963" s="202"/>
      <c r="I963" s="200">
        <f>I964+I976</f>
        <v>5520</v>
      </c>
      <c r="J963" s="200">
        <f>J964+J976</f>
        <v>4463.6</v>
      </c>
      <c r="K963" s="200">
        <f>K964+K976</f>
        <v>4863.6</v>
      </c>
      <c r="L963" s="358"/>
      <c r="M963" s="358"/>
      <c r="N963" s="358"/>
    </row>
    <row r="964" spans="2:14" ht="12.75" customHeight="1">
      <c r="B964" s="501" t="s">
        <v>651</v>
      </c>
      <c r="C964" s="384"/>
      <c r="D964" s="199" t="s">
        <v>343</v>
      </c>
      <c r="E964" s="199" t="s">
        <v>353</v>
      </c>
      <c r="F964" s="204" t="s">
        <v>577</v>
      </c>
      <c r="G964" s="202"/>
      <c r="H964" s="202"/>
      <c r="I964" s="200">
        <f>I965</f>
        <v>1717.2</v>
      </c>
      <c r="J964" s="200">
        <f>J965</f>
        <v>1368.6</v>
      </c>
      <c r="K964" s="200">
        <f>K965</f>
        <v>1568.6</v>
      </c>
      <c r="L964" s="358"/>
      <c r="M964" s="358"/>
      <c r="N964" s="358"/>
    </row>
    <row r="965" spans="2:14" ht="14.25" customHeight="1">
      <c r="B965" s="506" t="s">
        <v>590</v>
      </c>
      <c r="C965" s="384"/>
      <c r="D965" s="199" t="s">
        <v>343</v>
      </c>
      <c r="E965" s="199" t="s">
        <v>353</v>
      </c>
      <c r="F965" s="204" t="s">
        <v>667</v>
      </c>
      <c r="G965" s="202"/>
      <c r="H965" s="202"/>
      <c r="I965" s="200">
        <f>I966</f>
        <v>1717.2</v>
      </c>
      <c r="J965" s="200">
        <f>J966</f>
        <v>1368.6</v>
      </c>
      <c r="K965" s="200">
        <f>K966</f>
        <v>1568.6</v>
      </c>
      <c r="L965" s="358"/>
      <c r="M965" s="358"/>
      <c r="N965" s="358"/>
    </row>
    <row r="966" spans="2:14" ht="28.5">
      <c r="B966" s="205" t="s">
        <v>668</v>
      </c>
      <c r="C966" s="387"/>
      <c r="D966" s="199" t="s">
        <v>343</v>
      </c>
      <c r="E966" s="199" t="s">
        <v>353</v>
      </c>
      <c r="F966" s="204" t="s">
        <v>667</v>
      </c>
      <c r="G966" s="202"/>
      <c r="H966" s="202"/>
      <c r="I966" s="200">
        <f>I967+I970+I973</f>
        <v>1717.2</v>
      </c>
      <c r="J966" s="200">
        <f>J967+J970+J973</f>
        <v>1368.6</v>
      </c>
      <c r="K966" s="200">
        <f>K967+K970+K973</f>
        <v>1568.6</v>
      </c>
      <c r="L966" s="358"/>
      <c r="M966" s="358"/>
      <c r="N966" s="358"/>
    </row>
    <row r="967" spans="2:14" ht="42.75">
      <c r="B967" s="205" t="s">
        <v>399</v>
      </c>
      <c r="C967" s="384"/>
      <c r="D967" s="199" t="s">
        <v>343</v>
      </c>
      <c r="E967" s="199" t="s">
        <v>353</v>
      </c>
      <c r="F967" s="204" t="s">
        <v>667</v>
      </c>
      <c r="G967" s="199" t="s">
        <v>400</v>
      </c>
      <c r="H967" s="202"/>
      <c r="I967" s="200">
        <f>I968</f>
        <v>1554.3</v>
      </c>
      <c r="J967" s="200">
        <f>J968</f>
        <v>1323.6</v>
      </c>
      <c r="K967" s="200">
        <f>K968</f>
        <v>1523.6</v>
      </c>
      <c r="L967" s="358"/>
      <c r="M967" s="358"/>
      <c r="N967" s="358"/>
    </row>
    <row r="968" spans="2:14" ht="14.25" customHeight="1">
      <c r="B968" s="201" t="s">
        <v>401</v>
      </c>
      <c r="C968" s="384"/>
      <c r="D968" s="199" t="s">
        <v>343</v>
      </c>
      <c r="E968" s="199" t="s">
        <v>353</v>
      </c>
      <c r="F968" s="204" t="s">
        <v>667</v>
      </c>
      <c r="G968" s="199" t="s">
        <v>402</v>
      </c>
      <c r="H968" s="202"/>
      <c r="I968" s="200">
        <f>I969</f>
        <v>1554.3</v>
      </c>
      <c r="J968" s="200">
        <f>J969</f>
        <v>1323.6</v>
      </c>
      <c r="K968" s="200">
        <f>K969</f>
        <v>1523.6</v>
      </c>
      <c r="L968" s="358"/>
      <c r="M968" s="358"/>
      <c r="N968" s="358"/>
    </row>
    <row r="969" spans="2:14" ht="14.25" customHeight="1">
      <c r="B969" s="201" t="s">
        <v>391</v>
      </c>
      <c r="C969" s="387"/>
      <c r="D969" s="199" t="s">
        <v>343</v>
      </c>
      <c r="E969" s="199" t="s">
        <v>353</v>
      </c>
      <c r="F969" s="204" t="s">
        <v>667</v>
      </c>
      <c r="G969" s="199" t="s">
        <v>402</v>
      </c>
      <c r="H969" s="202">
        <v>2</v>
      </c>
      <c r="I969" s="200">
        <v>1554.3</v>
      </c>
      <c r="J969" s="200">
        <v>1323.6</v>
      </c>
      <c r="K969" s="200">
        <v>1523.6</v>
      </c>
      <c r="L969" s="358"/>
      <c r="M969" s="358"/>
      <c r="N969" s="358"/>
    </row>
    <row r="970" spans="2:14" ht="14.25" customHeight="1">
      <c r="B970" s="206" t="s">
        <v>407</v>
      </c>
      <c r="C970" s="381"/>
      <c r="D970" s="199" t="s">
        <v>343</v>
      </c>
      <c r="E970" s="199" t="s">
        <v>353</v>
      </c>
      <c r="F970" s="204" t="s">
        <v>667</v>
      </c>
      <c r="G970" s="199" t="s">
        <v>408</v>
      </c>
      <c r="H970" s="202"/>
      <c r="I970" s="200">
        <f>I971</f>
        <v>152.9</v>
      </c>
      <c r="J970" s="200">
        <f>J971</f>
        <v>45</v>
      </c>
      <c r="K970" s="200">
        <f>K971</f>
        <v>45</v>
      </c>
      <c r="L970" s="358"/>
      <c r="M970" s="358"/>
      <c r="N970" s="358"/>
    </row>
    <row r="971" spans="2:14" ht="12.75" customHeight="1">
      <c r="B971" s="206" t="s">
        <v>409</v>
      </c>
      <c r="C971" s="384"/>
      <c r="D971" s="199" t="s">
        <v>343</v>
      </c>
      <c r="E971" s="199" t="s">
        <v>353</v>
      </c>
      <c r="F971" s="204" t="s">
        <v>667</v>
      </c>
      <c r="G971" s="199" t="s">
        <v>410</v>
      </c>
      <c r="H971" s="202"/>
      <c r="I971" s="200">
        <f>I972</f>
        <v>152.9</v>
      </c>
      <c r="J971" s="200">
        <f>J972</f>
        <v>45</v>
      </c>
      <c r="K971" s="200">
        <f>K972</f>
        <v>45</v>
      </c>
      <c r="L971" s="358"/>
      <c r="M971" s="358"/>
      <c r="N971" s="358"/>
    </row>
    <row r="972" spans="2:14" ht="12.75" customHeight="1">
      <c r="B972" s="201" t="s">
        <v>391</v>
      </c>
      <c r="C972" s="384"/>
      <c r="D972" s="199" t="s">
        <v>343</v>
      </c>
      <c r="E972" s="199" t="s">
        <v>353</v>
      </c>
      <c r="F972" s="204" t="s">
        <v>667</v>
      </c>
      <c r="G972" s="199" t="s">
        <v>410</v>
      </c>
      <c r="H972" s="202">
        <v>2</v>
      </c>
      <c r="I972" s="200">
        <v>152.9</v>
      </c>
      <c r="J972" s="200">
        <v>45</v>
      </c>
      <c r="K972" s="200">
        <v>45</v>
      </c>
      <c r="L972" s="358"/>
      <c r="M972" s="358"/>
      <c r="N972" s="358"/>
    </row>
    <row r="973" spans="2:14" ht="14.25" customHeight="1">
      <c r="B973" s="206" t="s">
        <v>411</v>
      </c>
      <c r="C973" s="387"/>
      <c r="D973" s="199" t="s">
        <v>343</v>
      </c>
      <c r="E973" s="199" t="s">
        <v>353</v>
      </c>
      <c r="F973" s="204" t="s">
        <v>667</v>
      </c>
      <c r="G973" s="199" t="s">
        <v>412</v>
      </c>
      <c r="H973" s="202"/>
      <c r="I973" s="200">
        <f>I974</f>
        <v>10</v>
      </c>
      <c r="J973" s="200">
        <f>J974</f>
        <v>0</v>
      </c>
      <c r="K973" s="200">
        <f>K974</f>
        <v>0</v>
      </c>
      <c r="L973" s="358"/>
      <c r="M973" s="358"/>
      <c r="N973" s="358"/>
    </row>
    <row r="974" spans="2:14" ht="12.75" customHeight="1">
      <c r="B974" s="206" t="s">
        <v>413</v>
      </c>
      <c r="C974" s="387"/>
      <c r="D974" s="199" t="s">
        <v>343</v>
      </c>
      <c r="E974" s="199" t="s">
        <v>353</v>
      </c>
      <c r="F974" s="204" t="s">
        <v>667</v>
      </c>
      <c r="G974" s="199" t="s">
        <v>414</v>
      </c>
      <c r="H974" s="202"/>
      <c r="I974" s="200">
        <f>I975</f>
        <v>10</v>
      </c>
      <c r="J974" s="200">
        <f>J975</f>
        <v>0</v>
      </c>
      <c r="K974" s="200">
        <f>K975</f>
        <v>0</v>
      </c>
      <c r="L974" s="358"/>
      <c r="M974" s="358"/>
      <c r="N974" s="358"/>
    </row>
    <row r="975" spans="2:14" ht="14.25" customHeight="1">
      <c r="B975" s="201" t="s">
        <v>391</v>
      </c>
      <c r="C975" s="387"/>
      <c r="D975" s="199" t="s">
        <v>343</v>
      </c>
      <c r="E975" s="199" t="s">
        <v>353</v>
      </c>
      <c r="F975" s="204" t="s">
        <v>667</v>
      </c>
      <c r="G975" s="199" t="s">
        <v>414</v>
      </c>
      <c r="H975" s="202">
        <v>2</v>
      </c>
      <c r="I975" s="200">
        <v>10</v>
      </c>
      <c r="J975" s="200"/>
      <c r="K975" s="200"/>
      <c r="L975" s="358"/>
      <c r="M975" s="358"/>
      <c r="N975" s="358"/>
    </row>
    <row r="976" spans="2:14" ht="14.25" customHeight="1">
      <c r="B976" s="201" t="s">
        <v>395</v>
      </c>
      <c r="C976" s="381"/>
      <c r="D976" s="199" t="s">
        <v>343</v>
      </c>
      <c r="E976" s="199" t="s">
        <v>353</v>
      </c>
      <c r="F976" s="199" t="s">
        <v>396</v>
      </c>
      <c r="G976" s="199"/>
      <c r="H976" s="202"/>
      <c r="I976" s="200">
        <f>I977+I987</f>
        <v>3802.7999999999997</v>
      </c>
      <c r="J976" s="200">
        <f>J977</f>
        <v>3095</v>
      </c>
      <c r="K976" s="200">
        <f>K977</f>
        <v>3295</v>
      </c>
      <c r="L976" s="358"/>
      <c r="M976" s="358"/>
      <c r="N976" s="358"/>
    </row>
    <row r="977" spans="2:14" ht="12.75" customHeight="1">
      <c r="B977" s="203" t="s">
        <v>421</v>
      </c>
      <c r="C977" s="384"/>
      <c r="D977" s="199" t="s">
        <v>343</v>
      </c>
      <c r="E977" s="199" t="s">
        <v>353</v>
      </c>
      <c r="F977" s="204" t="s">
        <v>422</v>
      </c>
      <c r="G977" s="199"/>
      <c r="H977" s="202"/>
      <c r="I977" s="200">
        <f>I978+I981+I984</f>
        <v>3802.7999999999997</v>
      </c>
      <c r="J977" s="200">
        <f>J978+J981+J984</f>
        <v>3095</v>
      </c>
      <c r="K977" s="200">
        <f>K978+K981+K984</f>
        <v>3295</v>
      </c>
      <c r="L977" s="358"/>
      <c r="M977" s="358"/>
      <c r="N977" s="358"/>
    </row>
    <row r="978" spans="2:14" ht="32.25" customHeight="1">
      <c r="B978" s="205" t="s">
        <v>399</v>
      </c>
      <c r="C978" s="384"/>
      <c r="D978" s="199" t="s">
        <v>343</v>
      </c>
      <c r="E978" s="199" t="s">
        <v>353</v>
      </c>
      <c r="F978" s="204" t="s">
        <v>422</v>
      </c>
      <c r="G978" s="199" t="s">
        <v>400</v>
      </c>
      <c r="H978" s="202"/>
      <c r="I978" s="200">
        <f>I979</f>
        <v>3594.2</v>
      </c>
      <c r="J978" s="200">
        <f>J979</f>
        <v>3035</v>
      </c>
      <c r="K978" s="200">
        <f>K979</f>
        <v>3235</v>
      </c>
      <c r="L978" s="358"/>
      <c r="M978" s="358"/>
      <c r="N978" s="358"/>
    </row>
    <row r="979" spans="2:14" ht="14.25" customHeight="1">
      <c r="B979" s="201" t="s">
        <v>401</v>
      </c>
      <c r="C979" s="387"/>
      <c r="D979" s="199" t="s">
        <v>343</v>
      </c>
      <c r="E979" s="199" t="s">
        <v>353</v>
      </c>
      <c r="F979" s="204" t="s">
        <v>422</v>
      </c>
      <c r="G979" s="199" t="s">
        <v>402</v>
      </c>
      <c r="H979" s="202"/>
      <c r="I979" s="200">
        <f>I980</f>
        <v>3594.2</v>
      </c>
      <c r="J979" s="200">
        <f>J980</f>
        <v>3035</v>
      </c>
      <c r="K979" s="200">
        <f>K980</f>
        <v>3235</v>
      </c>
      <c r="L979" s="358"/>
      <c r="M979" s="358"/>
      <c r="N979" s="358"/>
    </row>
    <row r="980" spans="2:14" ht="12.75" customHeight="1">
      <c r="B980" s="201" t="s">
        <v>391</v>
      </c>
      <c r="C980" s="384"/>
      <c r="D980" s="199" t="s">
        <v>343</v>
      </c>
      <c r="E980" s="199" t="s">
        <v>353</v>
      </c>
      <c r="F980" s="204" t="s">
        <v>422</v>
      </c>
      <c r="G980" s="199" t="s">
        <v>402</v>
      </c>
      <c r="H980" s="202">
        <v>2</v>
      </c>
      <c r="I980" s="200">
        <v>3594.2</v>
      </c>
      <c r="J980" s="200">
        <v>3035</v>
      </c>
      <c r="K980" s="200">
        <v>3235</v>
      </c>
      <c r="L980" s="358"/>
      <c r="M980" s="358"/>
      <c r="N980" s="358"/>
    </row>
    <row r="981" spans="2:14" ht="12.75" customHeight="1">
      <c r="B981" s="206" t="s">
        <v>407</v>
      </c>
      <c r="C981" s="390"/>
      <c r="D981" s="199" t="s">
        <v>343</v>
      </c>
      <c r="E981" s="199" t="s">
        <v>353</v>
      </c>
      <c r="F981" s="204" t="s">
        <v>422</v>
      </c>
      <c r="G981" s="199" t="s">
        <v>408</v>
      </c>
      <c r="H981" s="202"/>
      <c r="I981" s="200">
        <f>I982</f>
        <v>198.6</v>
      </c>
      <c r="J981" s="200">
        <f>J982</f>
        <v>60</v>
      </c>
      <c r="K981" s="200">
        <f>K982</f>
        <v>60</v>
      </c>
      <c r="L981" s="358"/>
      <c r="M981" s="358"/>
      <c r="N981" s="358"/>
    </row>
    <row r="982" spans="2:14" ht="12.75" customHeight="1">
      <c r="B982" s="206" t="s">
        <v>409</v>
      </c>
      <c r="C982" s="384"/>
      <c r="D982" s="199" t="s">
        <v>343</v>
      </c>
      <c r="E982" s="199" t="s">
        <v>353</v>
      </c>
      <c r="F982" s="204" t="s">
        <v>422</v>
      </c>
      <c r="G982" s="199" t="s">
        <v>410</v>
      </c>
      <c r="H982" s="202"/>
      <c r="I982" s="200">
        <f>I983</f>
        <v>198.6</v>
      </c>
      <c r="J982" s="200">
        <f>J983</f>
        <v>60</v>
      </c>
      <c r="K982" s="200">
        <f>K983</f>
        <v>60</v>
      </c>
      <c r="L982" s="358"/>
      <c r="M982" s="358"/>
      <c r="N982" s="358"/>
    </row>
    <row r="983" spans="2:14" ht="14.25" customHeight="1">
      <c r="B983" s="201" t="s">
        <v>391</v>
      </c>
      <c r="C983" s="384"/>
      <c r="D983" s="199" t="s">
        <v>343</v>
      </c>
      <c r="E983" s="199" t="s">
        <v>353</v>
      </c>
      <c r="F983" s="204" t="s">
        <v>422</v>
      </c>
      <c r="G983" s="199" t="s">
        <v>410</v>
      </c>
      <c r="H983" s="202">
        <v>2</v>
      </c>
      <c r="I983" s="200">
        <v>198.6</v>
      </c>
      <c r="J983" s="200">
        <v>60</v>
      </c>
      <c r="K983" s="200">
        <v>60</v>
      </c>
      <c r="L983" s="358"/>
      <c r="M983" s="358"/>
      <c r="N983" s="358"/>
    </row>
    <row r="984" spans="2:14" ht="12.75" customHeight="1">
      <c r="B984" s="206" t="s">
        <v>411</v>
      </c>
      <c r="C984" s="384"/>
      <c r="D984" s="199" t="s">
        <v>343</v>
      </c>
      <c r="E984" s="199" t="s">
        <v>353</v>
      </c>
      <c r="F984" s="204" t="s">
        <v>422</v>
      </c>
      <c r="G984" s="199" t="s">
        <v>412</v>
      </c>
      <c r="H984" s="202"/>
      <c r="I984" s="200">
        <f>I985</f>
        <v>10</v>
      </c>
      <c r="J984" s="200">
        <f>J985</f>
        <v>0</v>
      </c>
      <c r="K984" s="200">
        <f>K985</f>
        <v>0</v>
      </c>
      <c r="L984" s="358"/>
      <c r="M984" s="358"/>
      <c r="N984" s="358"/>
    </row>
    <row r="985" spans="2:14" ht="14.25" customHeight="1">
      <c r="B985" s="206" t="s">
        <v>413</v>
      </c>
      <c r="C985" s="384"/>
      <c r="D985" s="199" t="s">
        <v>343</v>
      </c>
      <c r="E985" s="199" t="s">
        <v>353</v>
      </c>
      <c r="F985" s="204" t="s">
        <v>422</v>
      </c>
      <c r="G985" s="199" t="s">
        <v>414</v>
      </c>
      <c r="H985" s="202"/>
      <c r="I985" s="200">
        <f>I986</f>
        <v>10</v>
      </c>
      <c r="J985" s="200">
        <f>J986</f>
        <v>0</v>
      </c>
      <c r="K985" s="200">
        <f>K986</f>
        <v>0</v>
      </c>
      <c r="L985" s="358"/>
      <c r="M985" s="358"/>
      <c r="N985" s="358"/>
    </row>
    <row r="986" spans="2:14" ht="12.75" customHeight="1">
      <c r="B986" s="201" t="s">
        <v>391</v>
      </c>
      <c r="C986" s="381"/>
      <c r="D986" s="199" t="s">
        <v>343</v>
      </c>
      <c r="E986" s="199" t="s">
        <v>353</v>
      </c>
      <c r="F986" s="204" t="s">
        <v>422</v>
      </c>
      <c r="G986" s="199" t="s">
        <v>414</v>
      </c>
      <c r="H986" s="202">
        <v>2</v>
      </c>
      <c r="I986" s="200">
        <v>10</v>
      </c>
      <c r="J986" s="200"/>
      <c r="K986" s="200"/>
      <c r="L986" s="358"/>
      <c r="M986" s="358"/>
      <c r="N986" s="358"/>
    </row>
    <row r="987" spans="2:14" ht="42" customHeight="1" hidden="1">
      <c r="B987" s="507" t="s">
        <v>403</v>
      </c>
      <c r="C987" s="381"/>
      <c r="D987" s="199" t="s">
        <v>343</v>
      </c>
      <c r="E987" s="199" t="s">
        <v>353</v>
      </c>
      <c r="F987" s="204" t="s">
        <v>404</v>
      </c>
      <c r="G987" s="199" t="s">
        <v>400</v>
      </c>
      <c r="H987" s="199"/>
      <c r="I987" s="200">
        <f>I989</f>
        <v>0</v>
      </c>
      <c r="J987" s="200">
        <f>J989</f>
        <v>0</v>
      </c>
      <c r="K987" s="200">
        <f>K989</f>
        <v>0</v>
      </c>
      <c r="L987" s="358"/>
      <c r="M987" s="358"/>
      <c r="N987" s="358"/>
    </row>
    <row r="988" spans="2:14" ht="15.75" customHeight="1" hidden="1">
      <c r="B988" s="201" t="s">
        <v>401</v>
      </c>
      <c r="C988" s="384"/>
      <c r="D988" s="199" t="s">
        <v>343</v>
      </c>
      <c r="E988" s="199" t="s">
        <v>353</v>
      </c>
      <c r="F988" s="204" t="s">
        <v>404</v>
      </c>
      <c r="G988" s="199" t="s">
        <v>402</v>
      </c>
      <c r="H988" s="199"/>
      <c r="I988" s="200">
        <f>I989</f>
        <v>0</v>
      </c>
      <c r="J988" s="200">
        <f>J989</f>
        <v>0</v>
      </c>
      <c r="K988" s="200">
        <f>K989</f>
        <v>0</v>
      </c>
      <c r="L988" s="358"/>
      <c r="M988" s="358"/>
      <c r="N988" s="358"/>
    </row>
    <row r="989" spans="2:14" ht="17.25" customHeight="1" hidden="1">
      <c r="B989" s="201" t="s">
        <v>392</v>
      </c>
      <c r="C989" s="384"/>
      <c r="D989" s="199" t="s">
        <v>343</v>
      </c>
      <c r="E989" s="199" t="s">
        <v>353</v>
      </c>
      <c r="F989" s="204" t="s">
        <v>404</v>
      </c>
      <c r="G989" s="199" t="s">
        <v>402</v>
      </c>
      <c r="H989" s="199" t="s">
        <v>453</v>
      </c>
      <c r="I989" s="200"/>
      <c r="J989" s="200"/>
      <c r="K989" s="200"/>
      <c r="L989" s="358"/>
      <c r="M989" s="358"/>
      <c r="N989" s="358"/>
    </row>
    <row r="990" spans="2:14" ht="12.75" customHeight="1">
      <c r="B990" s="378" t="s">
        <v>360</v>
      </c>
      <c r="C990" s="384"/>
      <c r="D990" s="220" t="s">
        <v>361</v>
      </c>
      <c r="E990" s="220"/>
      <c r="F990" s="220"/>
      <c r="G990" s="220"/>
      <c r="H990" s="220"/>
      <c r="I990" s="376">
        <f>I991+I996</f>
        <v>619</v>
      </c>
      <c r="J990" s="376">
        <f>J991+J996</f>
        <v>834.4</v>
      </c>
      <c r="K990" s="376">
        <f>K991+K996</f>
        <v>834.4</v>
      </c>
      <c r="L990" s="358"/>
      <c r="M990" s="358"/>
      <c r="N990" s="358"/>
    </row>
    <row r="991" spans="2:14" ht="12.75" customHeight="1">
      <c r="B991" s="391" t="s">
        <v>364</v>
      </c>
      <c r="C991" s="384"/>
      <c r="D991" s="198" t="s">
        <v>361</v>
      </c>
      <c r="E991" s="198" t="s">
        <v>365</v>
      </c>
      <c r="F991" s="204"/>
      <c r="G991" s="199"/>
      <c r="H991" s="199"/>
      <c r="I991" s="200">
        <f>I992</f>
        <v>30</v>
      </c>
      <c r="J991" s="200">
        <f>J992</f>
        <v>30</v>
      </c>
      <c r="K991" s="200">
        <f>K992</f>
        <v>30</v>
      </c>
      <c r="L991" s="358"/>
      <c r="M991" s="358"/>
      <c r="N991" s="358"/>
    </row>
    <row r="992" spans="2:14" ht="18" customHeight="1">
      <c r="B992" s="206" t="s">
        <v>787</v>
      </c>
      <c r="C992" s="384"/>
      <c r="D992" s="199" t="s">
        <v>361</v>
      </c>
      <c r="E992" s="199" t="s">
        <v>365</v>
      </c>
      <c r="F992" s="204" t="s">
        <v>396</v>
      </c>
      <c r="G992" s="199"/>
      <c r="H992" s="199"/>
      <c r="I992" s="200">
        <f>I993</f>
        <v>30</v>
      </c>
      <c r="J992" s="200">
        <f>J993</f>
        <v>30</v>
      </c>
      <c r="K992" s="200">
        <f>K993</f>
        <v>30</v>
      </c>
      <c r="L992" s="358"/>
      <c r="M992" s="358"/>
      <c r="N992" s="358"/>
    </row>
    <row r="993" spans="2:14" ht="12.75" customHeight="1">
      <c r="B993" s="201" t="s">
        <v>439</v>
      </c>
      <c r="C993" s="384"/>
      <c r="D993" s="199" t="s">
        <v>361</v>
      </c>
      <c r="E993" s="199" t="s">
        <v>365</v>
      </c>
      <c r="F993" s="204" t="s">
        <v>701</v>
      </c>
      <c r="G993" s="199" t="s">
        <v>438</v>
      </c>
      <c r="H993" s="199"/>
      <c r="I993" s="200">
        <f>I994</f>
        <v>30</v>
      </c>
      <c r="J993" s="200">
        <f>J994</f>
        <v>30</v>
      </c>
      <c r="K993" s="200">
        <f>K994</f>
        <v>30</v>
      </c>
      <c r="L993" s="358"/>
      <c r="M993" s="358"/>
      <c r="N993" s="358"/>
    </row>
    <row r="994" spans="2:14" ht="14.25" customHeight="1">
      <c r="B994" s="201" t="s">
        <v>441</v>
      </c>
      <c r="C994" s="384"/>
      <c r="D994" s="199" t="s">
        <v>361</v>
      </c>
      <c r="E994" s="199" t="s">
        <v>365</v>
      </c>
      <c r="F994" s="204" t="s">
        <v>701</v>
      </c>
      <c r="G994" s="199" t="s">
        <v>440</v>
      </c>
      <c r="H994" s="199"/>
      <c r="I994" s="200">
        <f>I995</f>
        <v>30</v>
      </c>
      <c r="J994" s="200">
        <f>J995</f>
        <v>30</v>
      </c>
      <c r="K994" s="200">
        <f>K995</f>
        <v>30</v>
      </c>
      <c r="L994" s="358"/>
      <c r="M994" s="358"/>
      <c r="N994" s="358"/>
    </row>
    <row r="995" spans="2:14" ht="12.75" customHeight="1">
      <c r="B995" s="201" t="s">
        <v>391</v>
      </c>
      <c r="C995" s="384"/>
      <c r="D995" s="199" t="s">
        <v>361</v>
      </c>
      <c r="E995" s="199" t="s">
        <v>365</v>
      </c>
      <c r="F995" s="204" t="s">
        <v>701</v>
      </c>
      <c r="G995" s="199" t="s">
        <v>440</v>
      </c>
      <c r="H995" s="199">
        <v>2</v>
      </c>
      <c r="I995" s="200">
        <v>30</v>
      </c>
      <c r="J995" s="200">
        <v>30</v>
      </c>
      <c r="K995" s="200">
        <v>30</v>
      </c>
      <c r="L995" s="358"/>
      <c r="M995" s="358"/>
      <c r="N995" s="358"/>
    </row>
    <row r="996" spans="2:14" ht="12.75" customHeight="1">
      <c r="B996" s="391" t="s">
        <v>366</v>
      </c>
      <c r="C996" s="384"/>
      <c r="D996" s="198" t="s">
        <v>361</v>
      </c>
      <c r="E996" s="198" t="s">
        <v>367</v>
      </c>
      <c r="F996" s="204"/>
      <c r="G996" s="199"/>
      <c r="H996" s="199"/>
      <c r="I996" s="200">
        <f>I997+I1004</f>
        <v>589</v>
      </c>
      <c r="J996" s="200">
        <f>J997+J1004</f>
        <v>804.4</v>
      </c>
      <c r="K996" s="200">
        <f>K997+K1004</f>
        <v>804.4</v>
      </c>
      <c r="L996" s="358"/>
      <c r="M996" s="358"/>
      <c r="N996" s="358"/>
    </row>
    <row r="997" spans="2:14" ht="15.75" customHeight="1" hidden="1">
      <c r="B997" s="373" t="s">
        <v>777</v>
      </c>
      <c r="C997" s="384"/>
      <c r="D997" s="202">
        <v>1000</v>
      </c>
      <c r="E997" s="202">
        <v>1004</v>
      </c>
      <c r="F997" s="204" t="s">
        <v>712</v>
      </c>
      <c r="G997" s="199"/>
      <c r="H997" s="199"/>
      <c r="I997" s="200">
        <f>I998</f>
        <v>0</v>
      </c>
      <c r="J997" s="200">
        <f>J998</f>
        <v>0</v>
      </c>
      <c r="K997" s="200">
        <f>K998</f>
        <v>0</v>
      </c>
      <c r="L997" s="358"/>
      <c r="M997" s="358"/>
      <c r="N997" s="358"/>
    </row>
    <row r="998" spans="2:14" ht="27.75" customHeight="1" hidden="1">
      <c r="B998" s="416" t="s">
        <v>713</v>
      </c>
      <c r="C998" s="384"/>
      <c r="D998" s="202">
        <v>1000</v>
      </c>
      <c r="E998" s="202">
        <v>1004</v>
      </c>
      <c r="F998" s="393" t="s">
        <v>712</v>
      </c>
      <c r="G998" s="199"/>
      <c r="H998" s="199"/>
      <c r="I998" s="200">
        <f>I999</f>
        <v>0</v>
      </c>
      <c r="J998" s="200">
        <f>J999</f>
        <v>0</v>
      </c>
      <c r="K998" s="200">
        <f>K999</f>
        <v>0</v>
      </c>
      <c r="L998" s="358"/>
      <c r="M998" s="358"/>
      <c r="N998" s="358"/>
    </row>
    <row r="999" spans="2:14" ht="12.75" customHeight="1" hidden="1">
      <c r="B999" s="508" t="s">
        <v>714</v>
      </c>
      <c r="C999" s="384"/>
      <c r="D999" s="202">
        <v>1000</v>
      </c>
      <c r="E999" s="202">
        <v>1004</v>
      </c>
      <c r="F999" s="393" t="s">
        <v>715</v>
      </c>
      <c r="G999" s="199"/>
      <c r="H999" s="199"/>
      <c r="I999" s="200">
        <f>I1000</f>
        <v>0</v>
      </c>
      <c r="J999" s="200">
        <f>J1000</f>
        <v>0</v>
      </c>
      <c r="K999" s="200">
        <f>K1000</f>
        <v>0</v>
      </c>
      <c r="L999" s="358"/>
      <c r="M999" s="358"/>
      <c r="N999" s="358"/>
    </row>
    <row r="1000" spans="2:14" ht="12.75" customHeight="1" hidden="1">
      <c r="B1000" s="201" t="s">
        <v>439</v>
      </c>
      <c r="C1000" s="384"/>
      <c r="D1000" s="202">
        <v>1000</v>
      </c>
      <c r="E1000" s="202">
        <v>1004</v>
      </c>
      <c r="F1000" s="393" t="s">
        <v>715</v>
      </c>
      <c r="G1000" s="199" t="s">
        <v>438</v>
      </c>
      <c r="H1000" s="199"/>
      <c r="I1000" s="200">
        <f>I1001</f>
        <v>0</v>
      </c>
      <c r="J1000" s="200">
        <f>J1001</f>
        <v>0</v>
      </c>
      <c r="K1000" s="200">
        <f>K1001</f>
        <v>0</v>
      </c>
      <c r="L1000" s="358"/>
      <c r="M1000" s="358"/>
      <c r="N1000" s="358"/>
    </row>
    <row r="1001" spans="2:14" ht="14.25" customHeight="1" hidden="1">
      <c r="B1001" s="201" t="s">
        <v>441</v>
      </c>
      <c r="C1001" s="384"/>
      <c r="D1001" s="202">
        <v>1000</v>
      </c>
      <c r="E1001" s="202">
        <v>1004</v>
      </c>
      <c r="F1001" s="393" t="s">
        <v>715</v>
      </c>
      <c r="G1001" s="199" t="s">
        <v>440</v>
      </c>
      <c r="H1001" s="199"/>
      <c r="I1001" s="200">
        <f>I1002+I1003</f>
        <v>0</v>
      </c>
      <c r="J1001" s="200">
        <f>J1002+J1003</f>
        <v>0</v>
      </c>
      <c r="K1001" s="200">
        <f>K1002+K1003</f>
        <v>0</v>
      </c>
      <c r="L1001" s="358"/>
      <c r="M1001" s="358"/>
      <c r="N1001" s="358"/>
    </row>
    <row r="1002" spans="2:14" ht="12.75" customHeight="1" hidden="1">
      <c r="B1002" s="201" t="s">
        <v>391</v>
      </c>
      <c r="C1002" s="452"/>
      <c r="D1002" s="202">
        <v>1000</v>
      </c>
      <c r="E1002" s="202">
        <v>1004</v>
      </c>
      <c r="F1002" s="393" t="s">
        <v>715</v>
      </c>
      <c r="G1002" s="199" t="s">
        <v>440</v>
      </c>
      <c r="H1002" s="199" t="s">
        <v>415</v>
      </c>
      <c r="I1002" s="200"/>
      <c r="J1002" s="200"/>
      <c r="K1002" s="200"/>
      <c r="L1002" s="358"/>
      <c r="M1002" s="358"/>
      <c r="N1002" s="358"/>
    </row>
    <row r="1003" spans="2:14" ht="12.75" customHeight="1" hidden="1">
      <c r="B1003" s="201" t="s">
        <v>392</v>
      </c>
      <c r="C1003" s="452"/>
      <c r="D1003" s="202">
        <v>1000</v>
      </c>
      <c r="E1003" s="202">
        <v>1004</v>
      </c>
      <c r="F1003" s="393" t="s">
        <v>715</v>
      </c>
      <c r="G1003" s="199" t="s">
        <v>440</v>
      </c>
      <c r="H1003" s="199" t="s">
        <v>453</v>
      </c>
      <c r="I1003" s="200"/>
      <c r="J1003" s="200"/>
      <c r="K1003" s="200"/>
      <c r="L1003" s="358"/>
      <c r="M1003" s="358"/>
      <c r="N1003" s="358"/>
    </row>
    <row r="1004" spans="2:14" ht="40.5" customHeight="1">
      <c r="B1004" s="222" t="s">
        <v>718</v>
      </c>
      <c r="C1004" s="452"/>
      <c r="D1004" s="202">
        <v>1000</v>
      </c>
      <c r="E1004" s="202">
        <v>1004</v>
      </c>
      <c r="F1004" s="204" t="s">
        <v>719</v>
      </c>
      <c r="G1004" s="220"/>
      <c r="H1004" s="220"/>
      <c r="I1004" s="200">
        <f>I1005</f>
        <v>589</v>
      </c>
      <c r="J1004" s="200">
        <f>J1005</f>
        <v>804.4</v>
      </c>
      <c r="K1004" s="200">
        <f>K1005</f>
        <v>804.4</v>
      </c>
      <c r="L1004" s="358"/>
      <c r="M1004" s="358"/>
      <c r="N1004" s="358"/>
    </row>
    <row r="1005" spans="2:14" ht="12.75" customHeight="1">
      <c r="B1005" s="201" t="s">
        <v>439</v>
      </c>
      <c r="C1005" s="452"/>
      <c r="D1005" s="202">
        <v>1000</v>
      </c>
      <c r="E1005" s="202">
        <v>1004</v>
      </c>
      <c r="F1005" s="204" t="s">
        <v>719</v>
      </c>
      <c r="G1005" s="199" t="s">
        <v>438</v>
      </c>
      <c r="H1005" s="220"/>
      <c r="I1005" s="200">
        <f>I1006</f>
        <v>589</v>
      </c>
      <c r="J1005" s="200">
        <f>J1006</f>
        <v>804.4</v>
      </c>
      <c r="K1005" s="200">
        <f>K1006</f>
        <v>804.4</v>
      </c>
      <c r="L1005" s="358"/>
      <c r="M1005" s="358"/>
      <c r="N1005" s="358"/>
    </row>
    <row r="1006" spans="2:14" ht="12.75" customHeight="1">
      <c r="B1006" s="201" t="s">
        <v>699</v>
      </c>
      <c r="C1006" s="452"/>
      <c r="D1006" s="202">
        <v>1000</v>
      </c>
      <c r="E1006" s="202">
        <v>1004</v>
      </c>
      <c r="F1006" s="204" t="s">
        <v>719</v>
      </c>
      <c r="G1006" s="199" t="s">
        <v>700</v>
      </c>
      <c r="H1006" s="220"/>
      <c r="I1006" s="200">
        <f>I1007</f>
        <v>589</v>
      </c>
      <c r="J1006" s="200">
        <f>J1007</f>
        <v>804.4</v>
      </c>
      <c r="K1006" s="200">
        <f>K1007</f>
        <v>804.4</v>
      </c>
      <c r="L1006" s="358"/>
      <c r="M1006" s="358"/>
      <c r="N1006" s="358"/>
    </row>
    <row r="1007" spans="2:14" ht="12.75" customHeight="1">
      <c r="B1007" s="201" t="s">
        <v>392</v>
      </c>
      <c r="C1007" s="452"/>
      <c r="D1007" s="202">
        <v>1000</v>
      </c>
      <c r="E1007" s="202">
        <v>1004</v>
      </c>
      <c r="F1007" s="204" t="s">
        <v>719</v>
      </c>
      <c r="G1007" s="199" t="s">
        <v>700</v>
      </c>
      <c r="H1007" s="199">
        <v>3</v>
      </c>
      <c r="I1007" s="200">
        <v>589</v>
      </c>
      <c r="J1007" s="200">
        <v>804.4</v>
      </c>
      <c r="K1007" s="200">
        <v>804.4</v>
      </c>
      <c r="L1007" s="358"/>
      <c r="M1007" s="358"/>
      <c r="N1007" s="358"/>
    </row>
    <row r="1008" spans="2:14" ht="12.75" customHeight="1">
      <c r="B1008" s="391" t="s">
        <v>372</v>
      </c>
      <c r="C1008" s="384"/>
      <c r="D1008" s="198" t="s">
        <v>371</v>
      </c>
      <c r="E1008" s="198" t="s">
        <v>373</v>
      </c>
      <c r="F1008" s="220"/>
      <c r="G1008" s="220"/>
      <c r="H1008" s="220"/>
      <c r="I1008" s="376">
        <f>I1009</f>
        <v>685.2</v>
      </c>
      <c r="J1008" s="376">
        <f>J1009</f>
        <v>300</v>
      </c>
      <c r="K1008" s="376">
        <f>K1009+K1020</f>
        <v>12783</v>
      </c>
      <c r="L1008" s="358"/>
      <c r="M1008" s="358"/>
      <c r="N1008" s="358"/>
    </row>
    <row r="1009" spans="2:14" ht="26.25" customHeight="1">
      <c r="B1009" s="405" t="s">
        <v>735</v>
      </c>
      <c r="C1009" s="452"/>
      <c r="D1009" s="199" t="s">
        <v>371</v>
      </c>
      <c r="E1009" s="199" t="s">
        <v>373</v>
      </c>
      <c r="F1009" s="204" t="s">
        <v>736</v>
      </c>
      <c r="G1009" s="199"/>
      <c r="H1009" s="199"/>
      <c r="I1009" s="200">
        <f>I1010</f>
        <v>685.2</v>
      </c>
      <c r="J1009" s="200">
        <f>J1010</f>
        <v>300</v>
      </c>
      <c r="K1009" s="200">
        <f>K1010</f>
        <v>300</v>
      </c>
      <c r="L1009" s="358"/>
      <c r="M1009" s="358"/>
      <c r="N1009" s="358"/>
    </row>
    <row r="1010" spans="2:14" ht="12.75" customHeight="1">
      <c r="B1010" s="201" t="s">
        <v>419</v>
      </c>
      <c r="C1010" s="452"/>
      <c r="D1010" s="199" t="s">
        <v>371</v>
      </c>
      <c r="E1010" s="199" t="s">
        <v>373</v>
      </c>
      <c r="F1010" s="204" t="s">
        <v>739</v>
      </c>
      <c r="G1010" s="199"/>
      <c r="H1010" s="199"/>
      <c r="I1010" s="200">
        <f>I1011+I1017+I1014</f>
        <v>685.2</v>
      </c>
      <c r="J1010" s="200">
        <f>J1011+J1017</f>
        <v>300</v>
      </c>
      <c r="K1010" s="200">
        <f>K1011+K1017</f>
        <v>300</v>
      </c>
      <c r="L1010" s="358"/>
      <c r="M1010" s="358"/>
      <c r="N1010" s="358"/>
    </row>
    <row r="1011" spans="2:14" ht="12.75" customHeight="1">
      <c r="B1011" s="206" t="s">
        <v>407</v>
      </c>
      <c r="C1011" s="452"/>
      <c r="D1011" s="199" t="s">
        <v>371</v>
      </c>
      <c r="E1011" s="199" t="s">
        <v>373</v>
      </c>
      <c r="F1011" s="204" t="s">
        <v>739</v>
      </c>
      <c r="G1011" s="199" t="s">
        <v>408</v>
      </c>
      <c r="H1011" s="199"/>
      <c r="I1011" s="200">
        <f>I1012</f>
        <v>376.5</v>
      </c>
      <c r="J1011" s="200">
        <f>J1012</f>
        <v>300</v>
      </c>
      <c r="K1011" s="200">
        <f>K1012</f>
        <v>300</v>
      </c>
      <c r="L1011" s="358"/>
      <c r="M1011" s="358"/>
      <c r="N1011" s="358"/>
    </row>
    <row r="1012" spans="2:14" ht="12.75" customHeight="1">
      <c r="B1012" s="206" t="s">
        <v>409</v>
      </c>
      <c r="C1012" s="452"/>
      <c r="D1012" s="199" t="s">
        <v>371</v>
      </c>
      <c r="E1012" s="199" t="s">
        <v>373</v>
      </c>
      <c r="F1012" s="204" t="s">
        <v>739</v>
      </c>
      <c r="G1012" s="199" t="s">
        <v>410</v>
      </c>
      <c r="H1012" s="199"/>
      <c r="I1012" s="200">
        <f>I1013</f>
        <v>376.5</v>
      </c>
      <c r="J1012" s="200">
        <f>J1013</f>
        <v>300</v>
      </c>
      <c r="K1012" s="200">
        <f>K1013</f>
        <v>300</v>
      </c>
      <c r="L1012" s="358"/>
      <c r="M1012" s="358"/>
      <c r="N1012" s="358"/>
    </row>
    <row r="1013" spans="2:14" ht="12.75" customHeight="1">
      <c r="B1013" s="207" t="s">
        <v>391</v>
      </c>
      <c r="C1013" s="452"/>
      <c r="D1013" s="199" t="s">
        <v>371</v>
      </c>
      <c r="E1013" s="199" t="s">
        <v>373</v>
      </c>
      <c r="F1013" s="204" t="s">
        <v>739</v>
      </c>
      <c r="G1013" s="199" t="s">
        <v>410</v>
      </c>
      <c r="H1013" s="199" t="s">
        <v>415</v>
      </c>
      <c r="I1013" s="200">
        <v>376.5</v>
      </c>
      <c r="J1013" s="200">
        <v>300</v>
      </c>
      <c r="K1013" s="200">
        <v>300</v>
      </c>
      <c r="L1013" s="358"/>
      <c r="M1013" s="358"/>
      <c r="N1013" s="358"/>
    </row>
    <row r="1014" spans="2:14" ht="12.75" customHeight="1">
      <c r="B1014" s="201" t="s">
        <v>439</v>
      </c>
      <c r="C1014" s="452"/>
      <c r="D1014" s="199" t="s">
        <v>371</v>
      </c>
      <c r="E1014" s="199" t="s">
        <v>373</v>
      </c>
      <c r="F1014" s="204" t="s">
        <v>739</v>
      </c>
      <c r="G1014" s="199" t="s">
        <v>438</v>
      </c>
      <c r="H1014" s="199"/>
      <c r="I1014" s="200">
        <f>I1015</f>
        <v>308.7</v>
      </c>
      <c r="J1014" s="200">
        <f>J1015</f>
        <v>0</v>
      </c>
      <c r="K1014" s="200">
        <f>K1015</f>
        <v>0</v>
      </c>
      <c r="L1014" s="358"/>
      <c r="M1014" s="358"/>
      <c r="N1014" s="358"/>
    </row>
    <row r="1015" spans="2:14" ht="12.75" customHeight="1">
      <c r="B1015" s="207" t="s">
        <v>740</v>
      </c>
      <c r="C1015" s="452"/>
      <c r="D1015" s="199" t="s">
        <v>371</v>
      </c>
      <c r="E1015" s="199" t="s">
        <v>373</v>
      </c>
      <c r="F1015" s="204" t="s">
        <v>739</v>
      </c>
      <c r="G1015" s="199" t="s">
        <v>443</v>
      </c>
      <c r="H1015" s="199"/>
      <c r="I1015" s="200">
        <f>I1016</f>
        <v>308.7</v>
      </c>
      <c r="J1015" s="200">
        <f>J1016</f>
        <v>0</v>
      </c>
      <c r="K1015" s="200">
        <f>K1016</f>
        <v>0</v>
      </c>
      <c r="L1015" s="358"/>
      <c r="M1015" s="358"/>
      <c r="N1015" s="358"/>
    </row>
    <row r="1016" spans="2:14" ht="12.75" customHeight="1">
      <c r="B1016" s="207" t="s">
        <v>740</v>
      </c>
      <c r="C1016" s="452"/>
      <c r="D1016" s="199" t="s">
        <v>371</v>
      </c>
      <c r="E1016" s="199" t="s">
        <v>373</v>
      </c>
      <c r="F1016" s="204" t="s">
        <v>739</v>
      </c>
      <c r="G1016" s="199" t="s">
        <v>443</v>
      </c>
      <c r="H1016" s="199" t="s">
        <v>415</v>
      </c>
      <c r="I1016" s="200">
        <v>308.7</v>
      </c>
      <c r="J1016" s="200"/>
      <c r="K1016" s="200"/>
      <c r="L1016" s="358"/>
      <c r="M1016" s="358"/>
      <c r="N1016" s="358"/>
    </row>
    <row r="1017" spans="2:14" ht="12.75" customHeight="1">
      <c r="B1017" s="409" t="s">
        <v>411</v>
      </c>
      <c r="C1017" s="452"/>
      <c r="D1017" s="199" t="s">
        <v>371</v>
      </c>
      <c r="E1017" s="199" t="s">
        <v>373</v>
      </c>
      <c r="F1017" s="204" t="s">
        <v>739</v>
      </c>
      <c r="G1017" s="199" t="s">
        <v>412</v>
      </c>
      <c r="H1017" s="199"/>
      <c r="I1017" s="200">
        <f>I1018</f>
        <v>0</v>
      </c>
      <c r="J1017" s="200">
        <f>J1018</f>
        <v>0</v>
      </c>
      <c r="K1017" s="200">
        <f>K1018</f>
        <v>0</v>
      </c>
      <c r="L1017" s="358"/>
      <c r="M1017" s="358"/>
      <c r="N1017" s="358"/>
    </row>
    <row r="1018" spans="2:14" ht="12.75" customHeight="1">
      <c r="B1018" s="409" t="s">
        <v>413</v>
      </c>
      <c r="C1018" s="452"/>
      <c r="D1018" s="199" t="s">
        <v>371</v>
      </c>
      <c r="E1018" s="199" t="s">
        <v>373</v>
      </c>
      <c r="F1018" s="204" t="s">
        <v>739</v>
      </c>
      <c r="G1018" s="199" t="s">
        <v>414</v>
      </c>
      <c r="H1018" s="199"/>
      <c r="I1018" s="200">
        <f>I1019</f>
        <v>0</v>
      </c>
      <c r="J1018" s="200">
        <f>J1019</f>
        <v>0</v>
      </c>
      <c r="K1018" s="200">
        <f>K1019</f>
        <v>0</v>
      </c>
      <c r="L1018" s="358"/>
      <c r="M1018" s="358"/>
      <c r="N1018" s="358"/>
    </row>
    <row r="1019" spans="2:14" ht="12.75" customHeight="1">
      <c r="B1019" s="207" t="s">
        <v>391</v>
      </c>
      <c r="C1019" s="452"/>
      <c r="D1019" s="199" t="s">
        <v>371</v>
      </c>
      <c r="E1019" s="199" t="s">
        <v>373</v>
      </c>
      <c r="F1019" s="204" t="s">
        <v>739</v>
      </c>
      <c r="G1019" s="199" t="s">
        <v>414</v>
      </c>
      <c r="H1019" s="199" t="s">
        <v>415</v>
      </c>
      <c r="I1019" s="200">
        <v>0</v>
      </c>
      <c r="J1019" s="200"/>
      <c r="K1019" s="200"/>
      <c r="L1019" s="358"/>
      <c r="M1019" s="358"/>
      <c r="N1019" s="358"/>
    </row>
    <row r="1020" spans="2:14" ht="12.75" customHeight="1">
      <c r="B1020" s="207" t="s">
        <v>741</v>
      </c>
      <c r="C1020" s="452"/>
      <c r="D1020" s="199" t="s">
        <v>371</v>
      </c>
      <c r="E1020" s="199" t="s">
        <v>373</v>
      </c>
      <c r="F1020" s="204" t="s">
        <v>742</v>
      </c>
      <c r="G1020" s="199"/>
      <c r="H1020" s="199"/>
      <c r="I1020" s="200">
        <f>I1021</f>
        <v>0</v>
      </c>
      <c r="J1020" s="200">
        <f>J1021</f>
        <v>0</v>
      </c>
      <c r="K1020" s="200">
        <f>K1021</f>
        <v>12483</v>
      </c>
      <c r="L1020" s="358"/>
      <c r="M1020" s="358"/>
      <c r="N1020" s="358"/>
    </row>
    <row r="1021" spans="2:14" ht="12.75" customHeight="1">
      <c r="B1021" s="206" t="s">
        <v>407</v>
      </c>
      <c r="C1021" s="452"/>
      <c r="D1021" s="199" t="s">
        <v>371</v>
      </c>
      <c r="E1021" s="199" t="s">
        <v>373</v>
      </c>
      <c r="F1021" s="204" t="s">
        <v>742</v>
      </c>
      <c r="G1021" s="199" t="s">
        <v>408</v>
      </c>
      <c r="H1021" s="199"/>
      <c r="I1021" s="200">
        <f>I1022</f>
        <v>0</v>
      </c>
      <c r="J1021" s="200">
        <f>J1022</f>
        <v>0</v>
      </c>
      <c r="K1021" s="200">
        <f>K1022</f>
        <v>12483</v>
      </c>
      <c r="L1021" s="358"/>
      <c r="M1021" s="358"/>
      <c r="N1021" s="358"/>
    </row>
    <row r="1022" spans="2:14" ht="12.75" customHeight="1">
      <c r="B1022" s="206" t="s">
        <v>409</v>
      </c>
      <c r="C1022" s="452"/>
      <c r="D1022" s="199" t="s">
        <v>371</v>
      </c>
      <c r="E1022" s="199" t="s">
        <v>373</v>
      </c>
      <c r="F1022" s="204" t="s">
        <v>742</v>
      </c>
      <c r="G1022" s="199" t="s">
        <v>410</v>
      </c>
      <c r="H1022" s="199"/>
      <c r="I1022" s="200">
        <f>I1023</f>
        <v>0</v>
      </c>
      <c r="J1022" s="200">
        <f>J1023</f>
        <v>0</v>
      </c>
      <c r="K1022" s="200">
        <f>K1023</f>
        <v>12483</v>
      </c>
      <c r="L1022" s="358"/>
      <c r="M1022" s="358"/>
      <c r="N1022" s="358"/>
    </row>
    <row r="1023" spans="2:14" ht="12.75" customHeight="1">
      <c r="B1023" s="201" t="s">
        <v>392</v>
      </c>
      <c r="C1023" s="452"/>
      <c r="D1023" s="199" t="s">
        <v>371</v>
      </c>
      <c r="E1023" s="199" t="s">
        <v>373</v>
      </c>
      <c r="F1023" s="204" t="s">
        <v>742</v>
      </c>
      <c r="G1023" s="199" t="s">
        <v>410</v>
      </c>
      <c r="H1023" s="199" t="s">
        <v>453</v>
      </c>
      <c r="I1023" s="200"/>
      <c r="J1023" s="200"/>
      <c r="K1023" s="200">
        <v>12483</v>
      </c>
      <c r="L1023" s="358"/>
      <c r="M1023" s="358"/>
      <c r="N1023" s="358"/>
    </row>
    <row r="1024" spans="2:14" ht="15.75" customHeight="1">
      <c r="B1024" s="405" t="s">
        <v>788</v>
      </c>
      <c r="C1024" s="509">
        <v>908</v>
      </c>
      <c r="D1024" s="466"/>
      <c r="E1024" s="466"/>
      <c r="F1024" s="466"/>
      <c r="G1024" s="466"/>
      <c r="H1024" s="466"/>
      <c r="I1024" s="376">
        <f>I1053+I1037+I1031</f>
        <v>30394</v>
      </c>
      <c r="J1024" s="376">
        <f>J1025+J1053+J1037</f>
        <v>14292.699999999999</v>
      </c>
      <c r="K1024" s="376">
        <f>K1025+K1053+K1037</f>
        <v>14236.000000000002</v>
      </c>
      <c r="L1024" s="377"/>
      <c r="M1024" s="358"/>
      <c r="N1024" s="358"/>
    </row>
    <row r="1025" spans="2:14" ht="12.75" customHeight="1" hidden="1">
      <c r="B1025" s="378" t="s">
        <v>342</v>
      </c>
      <c r="C1025" s="446"/>
      <c r="D1025" s="220" t="s">
        <v>343</v>
      </c>
      <c r="E1025" s="497"/>
      <c r="F1025" s="220"/>
      <c r="G1025" s="220"/>
      <c r="H1025" s="220"/>
      <c r="I1025" s="200"/>
      <c r="J1025" s="200"/>
      <c r="K1025" s="200"/>
      <c r="L1025" s="358"/>
      <c r="M1025" s="358"/>
      <c r="N1025" s="358"/>
    </row>
    <row r="1026" spans="2:14" ht="12.75" customHeight="1" hidden="1">
      <c r="B1026" s="373" t="s">
        <v>390</v>
      </c>
      <c r="C1026" s="446"/>
      <c r="D1026" s="220"/>
      <c r="E1026" s="497"/>
      <c r="F1026" s="220"/>
      <c r="G1026" s="220"/>
      <c r="H1026" s="220" t="s">
        <v>669</v>
      </c>
      <c r="I1026" s="200">
        <f>I1061+I1073</f>
        <v>0</v>
      </c>
      <c r="J1026" s="200">
        <f>J1061+J1073</f>
        <v>0</v>
      </c>
      <c r="K1026" s="200">
        <f>K1061+K1073</f>
        <v>0</v>
      </c>
      <c r="L1026" s="358"/>
      <c r="M1026" s="358"/>
      <c r="N1026" s="358"/>
    </row>
    <row r="1027" spans="2:14" ht="12.75" customHeight="1">
      <c r="B1027" s="373" t="s">
        <v>391</v>
      </c>
      <c r="C1027" s="446"/>
      <c r="D1027" s="220"/>
      <c r="E1027" s="497"/>
      <c r="F1027" s="220"/>
      <c r="G1027" s="220"/>
      <c r="H1027" s="220" t="s">
        <v>415</v>
      </c>
      <c r="I1027" s="200">
        <f>I1045+I1062+I1074+I1084+I1111+I1114+I1117+I1122+I1125+I1128+I1066+I1050+I1093+I1102+I1098+I1036+I1079</f>
        <v>18986</v>
      </c>
      <c r="J1027" s="200">
        <f>J1045+J1062+J1074+J1084+J1111+J1114+J1117+J1122+J1125+J1128+J1066+J1050+J1093+J1102</f>
        <v>14292.7</v>
      </c>
      <c r="K1027" s="200">
        <f>K1045+K1062+K1074+K1084+K1111+K1114+K1117+K1122+K1125+K1128+K1066+K1050+K1093+K1102</f>
        <v>13636</v>
      </c>
      <c r="L1027" s="358"/>
      <c r="M1027" s="358"/>
      <c r="N1027" s="358"/>
    </row>
    <row r="1028" spans="2:14" ht="12.75" customHeight="1">
      <c r="B1028" s="373" t="s">
        <v>392</v>
      </c>
      <c r="C1028" s="446"/>
      <c r="D1028" s="220"/>
      <c r="E1028" s="497"/>
      <c r="F1028" s="220"/>
      <c r="G1028" s="220"/>
      <c r="H1028" s="220" t="s">
        <v>453</v>
      </c>
      <c r="I1028" s="200">
        <f>I1088+I1131+I1067+I1051+I1094+I1103</f>
        <v>11408</v>
      </c>
      <c r="J1028" s="200">
        <f>J1088+J1131+J1067+J1051+J1094+J1103</f>
        <v>0</v>
      </c>
      <c r="K1028" s="200">
        <f>K1088+K1131+K1067+K1051+K1094+K1103</f>
        <v>600</v>
      </c>
      <c r="L1028" s="358"/>
      <c r="M1028" s="358"/>
      <c r="N1028" s="358"/>
    </row>
    <row r="1029" spans="2:14" ht="12.75" customHeight="1" hidden="1">
      <c r="B1029" s="373" t="s">
        <v>393</v>
      </c>
      <c r="C1029" s="446"/>
      <c r="D1029" s="220"/>
      <c r="E1029" s="497"/>
      <c r="F1029" s="220"/>
      <c r="G1029" s="220"/>
      <c r="H1029" s="220" t="s">
        <v>425</v>
      </c>
      <c r="I1029" s="200">
        <f>I1068+I1052+I1104</f>
        <v>0</v>
      </c>
      <c r="J1029" s="200">
        <f>J1068+J1052+J1104</f>
        <v>0</v>
      </c>
      <c r="K1029" s="200">
        <f>K1068+K1052+K1104</f>
        <v>0</v>
      </c>
      <c r="L1029" s="358"/>
      <c r="M1029" s="358"/>
      <c r="N1029" s="358"/>
    </row>
    <row r="1030" spans="2:14" ht="12.75" customHeight="1" hidden="1">
      <c r="B1030" s="373" t="s">
        <v>394</v>
      </c>
      <c r="C1030" s="446"/>
      <c r="D1030" s="220"/>
      <c r="E1030" s="497"/>
      <c r="F1030" s="220"/>
      <c r="G1030" s="220"/>
      <c r="H1030" s="220" t="s">
        <v>670</v>
      </c>
      <c r="I1030" s="200"/>
      <c r="J1030" s="200"/>
      <c r="K1030" s="200"/>
      <c r="L1030" s="358"/>
      <c r="M1030" s="358"/>
      <c r="N1030" s="358"/>
    </row>
    <row r="1031" spans="2:14" ht="12.75" customHeight="1" hidden="1">
      <c r="B1031" s="378" t="s">
        <v>300</v>
      </c>
      <c r="C1031" s="390"/>
      <c r="D1031" s="220" t="s">
        <v>301</v>
      </c>
      <c r="E1031" s="220"/>
      <c r="F1031" s="492"/>
      <c r="G1031" s="220"/>
      <c r="H1031" s="220"/>
      <c r="I1031" s="376">
        <f>I1032</f>
        <v>0</v>
      </c>
      <c r="J1031" s="376">
        <f>J1032</f>
        <v>0</v>
      </c>
      <c r="K1031" s="376">
        <f>K1032</f>
        <v>0</v>
      </c>
      <c r="L1031" s="358"/>
      <c r="M1031" s="358"/>
      <c r="N1031" s="358"/>
    </row>
    <row r="1032" spans="2:14" ht="12.75" customHeight="1" hidden="1">
      <c r="B1032" s="388" t="s">
        <v>314</v>
      </c>
      <c r="C1032" s="390"/>
      <c r="D1032" s="198" t="s">
        <v>301</v>
      </c>
      <c r="E1032" s="198" t="s">
        <v>315</v>
      </c>
      <c r="F1032" s="493"/>
      <c r="G1032" s="199"/>
      <c r="H1032" s="220"/>
      <c r="I1032" s="200">
        <f>I1033</f>
        <v>0</v>
      </c>
      <c r="J1032" s="200">
        <f>J1033</f>
        <v>0</v>
      </c>
      <c r="K1032" s="200">
        <f>K1033</f>
        <v>0</v>
      </c>
      <c r="L1032" s="358"/>
      <c r="M1032" s="358"/>
      <c r="N1032" s="358"/>
    </row>
    <row r="1033" spans="2:14" ht="28.5" hidden="1">
      <c r="B1033" s="205" t="s">
        <v>462</v>
      </c>
      <c r="C1033" s="446"/>
      <c r="D1033" s="199" t="s">
        <v>301</v>
      </c>
      <c r="E1033" s="199" t="s">
        <v>315</v>
      </c>
      <c r="F1033" s="199" t="s">
        <v>396</v>
      </c>
      <c r="G1033" s="220"/>
      <c r="H1033" s="220"/>
      <c r="I1033" s="200">
        <f>I1034</f>
        <v>0</v>
      </c>
      <c r="J1033" s="200">
        <f>J1034</f>
        <v>0</v>
      </c>
      <c r="K1033" s="200">
        <f>K1034</f>
        <v>0</v>
      </c>
      <c r="L1033" s="358"/>
      <c r="M1033" s="358"/>
      <c r="N1033" s="358"/>
    </row>
    <row r="1034" spans="2:14" ht="12.75" customHeight="1" hidden="1">
      <c r="B1034" s="206" t="s">
        <v>407</v>
      </c>
      <c r="C1034" s="446"/>
      <c r="D1034" s="199" t="s">
        <v>301</v>
      </c>
      <c r="E1034" s="199" t="s">
        <v>315</v>
      </c>
      <c r="F1034" s="338" t="s">
        <v>463</v>
      </c>
      <c r="G1034" s="241">
        <v>200</v>
      </c>
      <c r="H1034" s="241"/>
      <c r="I1034" s="200">
        <f>I1035</f>
        <v>0</v>
      </c>
      <c r="J1034" s="200">
        <f>J1035</f>
        <v>0</v>
      </c>
      <c r="K1034" s="200">
        <f>K1035</f>
        <v>0</v>
      </c>
      <c r="L1034" s="358"/>
      <c r="M1034" s="358"/>
      <c r="N1034" s="358"/>
    </row>
    <row r="1035" spans="2:14" ht="12.75" customHeight="1" hidden="1">
      <c r="B1035" s="206" t="s">
        <v>409</v>
      </c>
      <c r="C1035" s="446"/>
      <c r="D1035" s="199" t="s">
        <v>301</v>
      </c>
      <c r="E1035" s="199" t="s">
        <v>315</v>
      </c>
      <c r="F1035" s="338" t="s">
        <v>463</v>
      </c>
      <c r="G1035" s="241">
        <v>240</v>
      </c>
      <c r="H1035" s="241"/>
      <c r="I1035" s="200">
        <f>I1036</f>
        <v>0</v>
      </c>
      <c r="J1035" s="200">
        <f>J1036</f>
        <v>0</v>
      </c>
      <c r="K1035" s="200">
        <f>K1036</f>
        <v>0</v>
      </c>
      <c r="L1035" s="358"/>
      <c r="M1035" s="358"/>
      <c r="N1035" s="358"/>
    </row>
    <row r="1036" spans="2:14" ht="12.75" customHeight="1" hidden="1">
      <c r="B1036" s="201" t="s">
        <v>391</v>
      </c>
      <c r="C1036" s="446"/>
      <c r="D1036" s="199" t="s">
        <v>301</v>
      </c>
      <c r="E1036" s="199" t="s">
        <v>315</v>
      </c>
      <c r="F1036" s="338" t="s">
        <v>463</v>
      </c>
      <c r="G1036" s="241">
        <v>240</v>
      </c>
      <c r="H1036" s="241">
        <v>2</v>
      </c>
      <c r="I1036" s="200"/>
      <c r="J1036" s="200"/>
      <c r="K1036" s="200"/>
      <c r="L1036" s="358"/>
      <c r="M1036" s="358"/>
      <c r="N1036" s="358"/>
    </row>
    <row r="1037" spans="2:14" ht="12.75" customHeight="1">
      <c r="B1037" s="378" t="s">
        <v>342</v>
      </c>
      <c r="C1037" s="446"/>
      <c r="D1037" s="220"/>
      <c r="E1037" s="497"/>
      <c r="F1037" s="220"/>
      <c r="G1037" s="220"/>
      <c r="H1037" s="220"/>
      <c r="I1037" s="376">
        <f>I1038</f>
        <v>17054.1</v>
      </c>
      <c r="J1037" s="376">
        <f>J1038</f>
        <v>4171.4</v>
      </c>
      <c r="K1037" s="376">
        <f>K1038</f>
        <v>4087.1</v>
      </c>
      <c r="L1037" s="358"/>
      <c r="M1037" s="358"/>
      <c r="N1037" s="358"/>
    </row>
    <row r="1038" spans="2:14" ht="12.75" customHeight="1">
      <c r="B1038" s="500" t="s">
        <v>624</v>
      </c>
      <c r="C1038" s="452"/>
      <c r="D1038" s="198" t="s">
        <v>343</v>
      </c>
      <c r="E1038" s="198" t="s">
        <v>349</v>
      </c>
      <c r="F1038" s="389"/>
      <c r="G1038" s="389"/>
      <c r="H1038" s="389"/>
      <c r="I1038" s="200">
        <f>I1039+I1046</f>
        <v>17054.1</v>
      </c>
      <c r="J1038" s="200">
        <f>J1039+J1046</f>
        <v>4171.4</v>
      </c>
      <c r="K1038" s="200">
        <f>K1039+K1046</f>
        <v>4087.1</v>
      </c>
      <c r="L1038" s="358"/>
      <c r="M1038" s="358"/>
      <c r="N1038" s="358"/>
    </row>
    <row r="1039" spans="2:14" ht="28.5" customHeight="1">
      <c r="B1039" s="405" t="s">
        <v>639</v>
      </c>
      <c r="C1039" s="452"/>
      <c r="D1039" s="199" t="s">
        <v>343</v>
      </c>
      <c r="E1039" s="199" t="s">
        <v>349</v>
      </c>
      <c r="F1039" s="271" t="s">
        <v>640</v>
      </c>
      <c r="G1039" s="199"/>
      <c r="H1039" s="199"/>
      <c r="I1039" s="200">
        <f aca="true" t="shared" si="15" ref="I1039:I1044">I1040</f>
        <v>5096.1</v>
      </c>
      <c r="J1039" s="200">
        <f aca="true" t="shared" si="16" ref="J1039:J1044">J1040</f>
        <v>4171.4</v>
      </c>
      <c r="K1039" s="200">
        <f aca="true" t="shared" si="17" ref="K1039:K1044">K1040</f>
        <v>4087.1</v>
      </c>
      <c r="L1039" s="358"/>
      <c r="M1039" s="358"/>
      <c r="N1039" s="358"/>
    </row>
    <row r="1040" spans="2:14" ht="15.75" customHeight="1">
      <c r="B1040" s="409" t="s">
        <v>641</v>
      </c>
      <c r="C1040" s="452"/>
      <c r="D1040" s="199" t="s">
        <v>343</v>
      </c>
      <c r="E1040" s="199" t="s">
        <v>349</v>
      </c>
      <c r="F1040" s="271" t="s">
        <v>642</v>
      </c>
      <c r="G1040" s="199"/>
      <c r="H1040" s="199"/>
      <c r="I1040" s="200">
        <f t="shared" si="15"/>
        <v>5096.1</v>
      </c>
      <c r="J1040" s="200">
        <f t="shared" si="16"/>
        <v>4171.4</v>
      </c>
      <c r="K1040" s="200">
        <f t="shared" si="17"/>
        <v>4087.1</v>
      </c>
      <c r="L1040" s="358"/>
      <c r="M1040" s="358"/>
      <c r="N1040" s="358"/>
    </row>
    <row r="1041" spans="2:14" ht="54" customHeight="1">
      <c r="B1041" s="409" t="s">
        <v>643</v>
      </c>
      <c r="C1041" s="452"/>
      <c r="D1041" s="199" t="s">
        <v>343</v>
      </c>
      <c r="E1041" s="199" t="s">
        <v>349</v>
      </c>
      <c r="F1041" s="204" t="s">
        <v>644</v>
      </c>
      <c r="G1041" s="199"/>
      <c r="H1041" s="199"/>
      <c r="I1041" s="200">
        <f t="shared" si="15"/>
        <v>5096.1</v>
      </c>
      <c r="J1041" s="200">
        <f t="shared" si="16"/>
        <v>4171.4</v>
      </c>
      <c r="K1041" s="200">
        <f t="shared" si="17"/>
        <v>4087.1</v>
      </c>
      <c r="L1041" s="358"/>
      <c r="M1041" s="358"/>
      <c r="N1041" s="358"/>
    </row>
    <row r="1042" spans="2:14" ht="12.75" customHeight="1">
      <c r="B1042" s="203" t="s">
        <v>645</v>
      </c>
      <c r="C1042" s="452"/>
      <c r="D1042" s="199" t="s">
        <v>343</v>
      </c>
      <c r="E1042" s="199" t="s">
        <v>349</v>
      </c>
      <c r="F1042" s="204" t="s">
        <v>646</v>
      </c>
      <c r="G1042" s="199"/>
      <c r="H1042" s="199"/>
      <c r="I1042" s="200">
        <f t="shared" si="15"/>
        <v>5096.1</v>
      </c>
      <c r="J1042" s="200">
        <f t="shared" si="16"/>
        <v>4171.4</v>
      </c>
      <c r="K1042" s="200">
        <f t="shared" si="17"/>
        <v>4087.1</v>
      </c>
      <c r="L1042" s="358"/>
      <c r="M1042" s="358"/>
      <c r="N1042" s="358"/>
    </row>
    <row r="1043" spans="2:14" ht="12.75" customHeight="1">
      <c r="B1043" s="201" t="s">
        <v>584</v>
      </c>
      <c r="C1043" s="452"/>
      <c r="D1043" s="199" t="s">
        <v>343</v>
      </c>
      <c r="E1043" s="199" t="s">
        <v>349</v>
      </c>
      <c r="F1043" s="204" t="s">
        <v>646</v>
      </c>
      <c r="G1043" s="241">
        <v>600</v>
      </c>
      <c r="H1043" s="199"/>
      <c r="I1043" s="200">
        <f t="shared" si="15"/>
        <v>5096.1</v>
      </c>
      <c r="J1043" s="200">
        <f t="shared" si="16"/>
        <v>4171.4</v>
      </c>
      <c r="K1043" s="200">
        <f t="shared" si="17"/>
        <v>4087.1</v>
      </c>
      <c r="L1043" s="358"/>
      <c r="M1043" s="358"/>
      <c r="N1043" s="358"/>
    </row>
    <row r="1044" spans="2:14" ht="12.75" customHeight="1">
      <c r="B1044" s="201" t="s">
        <v>585</v>
      </c>
      <c r="C1044" s="452"/>
      <c r="D1044" s="199" t="s">
        <v>343</v>
      </c>
      <c r="E1044" s="199" t="s">
        <v>349</v>
      </c>
      <c r="F1044" s="204" t="s">
        <v>646</v>
      </c>
      <c r="G1044" s="241">
        <v>610</v>
      </c>
      <c r="H1044" s="199"/>
      <c r="I1044" s="200">
        <f t="shared" si="15"/>
        <v>5096.1</v>
      </c>
      <c r="J1044" s="200">
        <f t="shared" si="16"/>
        <v>4171.4</v>
      </c>
      <c r="K1044" s="200">
        <f t="shared" si="17"/>
        <v>4087.1</v>
      </c>
      <c r="L1044" s="358"/>
      <c r="M1044" s="358"/>
      <c r="N1044" s="358"/>
    </row>
    <row r="1045" spans="2:14" ht="12.75" customHeight="1">
      <c r="B1045" s="201" t="s">
        <v>391</v>
      </c>
      <c r="C1045" s="452"/>
      <c r="D1045" s="199" t="s">
        <v>343</v>
      </c>
      <c r="E1045" s="199" t="s">
        <v>349</v>
      </c>
      <c r="F1045" s="204" t="s">
        <v>646</v>
      </c>
      <c r="G1045" s="241">
        <v>610</v>
      </c>
      <c r="H1045" s="199" t="s">
        <v>415</v>
      </c>
      <c r="I1045" s="200">
        <v>5096.1</v>
      </c>
      <c r="J1045" s="200">
        <v>4171.4</v>
      </c>
      <c r="K1045" s="200">
        <v>4087.1</v>
      </c>
      <c r="L1045" s="358"/>
      <c r="M1045" s="358"/>
      <c r="N1045" s="358"/>
    </row>
    <row r="1046" spans="2:14" ht="12.75" customHeight="1">
      <c r="B1046" s="201" t="s">
        <v>649</v>
      </c>
      <c r="C1046" s="452"/>
      <c r="D1046" s="199" t="s">
        <v>343</v>
      </c>
      <c r="E1046" s="199" t="s">
        <v>349</v>
      </c>
      <c r="F1046" s="204" t="s">
        <v>650</v>
      </c>
      <c r="G1046" s="241"/>
      <c r="H1046" s="199"/>
      <c r="I1046" s="200">
        <f>I1047</f>
        <v>11958</v>
      </c>
      <c r="J1046" s="200">
        <f>J1047</f>
        <v>0</v>
      </c>
      <c r="K1046" s="200">
        <f>K1047</f>
        <v>0</v>
      </c>
      <c r="L1046" s="358"/>
      <c r="M1046" s="358"/>
      <c r="N1046" s="358"/>
    </row>
    <row r="1047" spans="2:14" ht="12.75" customHeight="1">
      <c r="B1047" s="203" t="s">
        <v>645</v>
      </c>
      <c r="C1047" s="452"/>
      <c r="D1047" s="199" t="s">
        <v>343</v>
      </c>
      <c r="E1047" s="199" t="s">
        <v>349</v>
      </c>
      <c r="F1047" s="204" t="s">
        <v>650</v>
      </c>
      <c r="G1047" s="241"/>
      <c r="H1047" s="199"/>
      <c r="I1047" s="200">
        <f>I1048</f>
        <v>11958</v>
      </c>
      <c r="J1047" s="200">
        <f>J1048</f>
        <v>0</v>
      </c>
      <c r="K1047" s="200">
        <f>K1048</f>
        <v>0</v>
      </c>
      <c r="L1047" s="358"/>
      <c r="M1047" s="358"/>
      <c r="N1047" s="358"/>
    </row>
    <row r="1048" spans="2:14" ht="12.75" customHeight="1">
      <c r="B1048" s="201" t="s">
        <v>584</v>
      </c>
      <c r="C1048" s="452"/>
      <c r="D1048" s="199" t="s">
        <v>343</v>
      </c>
      <c r="E1048" s="199" t="s">
        <v>349</v>
      </c>
      <c r="F1048" s="204" t="s">
        <v>650</v>
      </c>
      <c r="G1048" s="241">
        <v>600</v>
      </c>
      <c r="H1048" s="199"/>
      <c r="I1048" s="200">
        <f>I1049</f>
        <v>11958</v>
      </c>
      <c r="J1048" s="200">
        <f>J1049</f>
        <v>0</v>
      </c>
      <c r="K1048" s="200">
        <f>K1049</f>
        <v>0</v>
      </c>
      <c r="L1048" s="358"/>
      <c r="M1048" s="358"/>
      <c r="N1048" s="358"/>
    </row>
    <row r="1049" spans="2:14" ht="12.75" customHeight="1">
      <c r="B1049" s="201" t="s">
        <v>585</v>
      </c>
      <c r="C1049" s="452"/>
      <c r="D1049" s="199" t="s">
        <v>343</v>
      </c>
      <c r="E1049" s="199" t="s">
        <v>349</v>
      </c>
      <c r="F1049" s="204" t="s">
        <v>650</v>
      </c>
      <c r="G1049" s="241">
        <v>610</v>
      </c>
      <c r="H1049" s="199"/>
      <c r="I1049" s="200">
        <f>I1050+I1051+I1052</f>
        <v>11958</v>
      </c>
      <c r="J1049" s="200">
        <f>J1050+J1051+J1052</f>
        <v>0</v>
      </c>
      <c r="K1049" s="200">
        <f>K1050+K1051+K1052</f>
        <v>0</v>
      </c>
      <c r="L1049" s="358"/>
      <c r="M1049" s="358"/>
      <c r="N1049" s="358"/>
    </row>
    <row r="1050" spans="2:14" ht="12.75" customHeight="1">
      <c r="B1050" s="201" t="s">
        <v>391</v>
      </c>
      <c r="C1050" s="452"/>
      <c r="D1050" s="199" t="s">
        <v>343</v>
      </c>
      <c r="E1050" s="199" t="s">
        <v>349</v>
      </c>
      <c r="F1050" s="204" t="s">
        <v>650</v>
      </c>
      <c r="G1050" s="241">
        <v>610</v>
      </c>
      <c r="H1050" s="199" t="s">
        <v>415</v>
      </c>
      <c r="I1050" s="200">
        <v>597.9</v>
      </c>
      <c r="J1050" s="200"/>
      <c r="K1050" s="200"/>
      <c r="L1050" s="358"/>
      <c r="M1050" s="358"/>
      <c r="N1050" s="358"/>
    </row>
    <row r="1051" spans="2:14" ht="12.75" customHeight="1">
      <c r="B1051" s="201" t="s">
        <v>392</v>
      </c>
      <c r="C1051" s="452"/>
      <c r="D1051" s="199" t="s">
        <v>343</v>
      </c>
      <c r="E1051" s="199" t="s">
        <v>349</v>
      </c>
      <c r="F1051" s="204" t="s">
        <v>650</v>
      </c>
      <c r="G1051" s="241">
        <v>610</v>
      </c>
      <c r="H1051" s="199" t="s">
        <v>453</v>
      </c>
      <c r="I1051" s="200">
        <v>11360.1</v>
      </c>
      <c r="J1051" s="200"/>
      <c r="K1051" s="200"/>
      <c r="L1051" s="358"/>
      <c r="M1051" s="358"/>
      <c r="N1051" s="358"/>
    </row>
    <row r="1052" spans="2:14" ht="12.75" customHeight="1">
      <c r="B1052" s="201" t="s">
        <v>393</v>
      </c>
      <c r="C1052" s="452"/>
      <c r="D1052" s="199" t="s">
        <v>343</v>
      </c>
      <c r="E1052" s="199" t="s">
        <v>349</v>
      </c>
      <c r="F1052" s="204" t="s">
        <v>650</v>
      </c>
      <c r="G1052" s="241">
        <v>610</v>
      </c>
      <c r="H1052" s="199" t="s">
        <v>425</v>
      </c>
      <c r="I1052" s="200"/>
      <c r="J1052" s="200"/>
      <c r="K1052" s="200"/>
      <c r="L1052" s="358"/>
      <c r="M1052" s="358"/>
      <c r="N1052" s="358"/>
    </row>
    <row r="1053" spans="2:14" ht="12.75" customHeight="1">
      <c r="B1053" s="378" t="s">
        <v>354</v>
      </c>
      <c r="C1053" s="452"/>
      <c r="D1053" s="220" t="s">
        <v>355</v>
      </c>
      <c r="E1053" s="385"/>
      <c r="F1053" s="385"/>
      <c r="G1053" s="385"/>
      <c r="H1053" s="385"/>
      <c r="I1053" s="376">
        <f>I1054+I1105</f>
        <v>13339.900000000001</v>
      </c>
      <c r="J1053" s="376">
        <f>J1054+J1105</f>
        <v>10121.3</v>
      </c>
      <c r="K1053" s="376">
        <f>K1054+K1105</f>
        <v>10148.900000000001</v>
      </c>
      <c r="L1053" s="358"/>
      <c r="M1053" s="358"/>
      <c r="N1053" s="358"/>
    </row>
    <row r="1054" spans="2:14" ht="12.75" customHeight="1">
      <c r="B1054" s="391" t="s">
        <v>356</v>
      </c>
      <c r="C1054" s="452"/>
      <c r="D1054" s="198" t="s">
        <v>355</v>
      </c>
      <c r="E1054" s="198" t="s">
        <v>357</v>
      </c>
      <c r="F1054" s="199"/>
      <c r="G1054" s="199"/>
      <c r="H1054" s="199"/>
      <c r="I1054" s="240">
        <f>I1055+I1081+I1085+I1089</f>
        <v>9895.900000000001</v>
      </c>
      <c r="J1054" s="240">
        <f>J1055+J1081+J1085+J1089</f>
        <v>7442.6</v>
      </c>
      <c r="K1054" s="240">
        <f>K1055+K1081+K1085+K1089</f>
        <v>7270.200000000001</v>
      </c>
      <c r="L1054" s="358"/>
      <c r="M1054" s="358"/>
      <c r="N1054" s="358"/>
    </row>
    <row r="1055" spans="2:14" ht="28.5" customHeight="1">
      <c r="B1055" s="405" t="s">
        <v>639</v>
      </c>
      <c r="C1055" s="452"/>
      <c r="D1055" s="199" t="s">
        <v>355</v>
      </c>
      <c r="E1055" s="199" t="s">
        <v>357</v>
      </c>
      <c r="F1055" s="271" t="s">
        <v>640</v>
      </c>
      <c r="G1055" s="199"/>
      <c r="H1055" s="199"/>
      <c r="I1055" s="200">
        <f>I1056+I1063+I1075</f>
        <v>9795.900000000001</v>
      </c>
      <c r="J1055" s="200">
        <f>J1056+J1063+J1075</f>
        <v>7442.6</v>
      </c>
      <c r="K1055" s="200">
        <f>K1056+K1063+K1075</f>
        <v>6670.200000000001</v>
      </c>
      <c r="L1055" s="358"/>
      <c r="M1055" s="358"/>
      <c r="N1055" s="358"/>
    </row>
    <row r="1056" spans="2:14" ht="27.75" customHeight="1">
      <c r="B1056" s="409" t="s">
        <v>671</v>
      </c>
      <c r="C1056" s="452"/>
      <c r="D1056" s="199" t="s">
        <v>355</v>
      </c>
      <c r="E1056" s="199" t="s">
        <v>357</v>
      </c>
      <c r="F1056" s="271" t="s">
        <v>672</v>
      </c>
      <c r="G1056" s="199"/>
      <c r="H1056" s="199"/>
      <c r="I1056" s="200">
        <f>I1057+I1069</f>
        <v>9065</v>
      </c>
      <c r="J1056" s="200">
        <f>J1057+J1069</f>
        <v>7442.6</v>
      </c>
      <c r="K1056" s="200">
        <f>K1057+K1069</f>
        <v>6670.200000000001</v>
      </c>
      <c r="L1056" s="358"/>
      <c r="M1056" s="358"/>
      <c r="N1056" s="358"/>
    </row>
    <row r="1057" spans="2:14" ht="54" customHeight="1">
      <c r="B1057" s="409" t="s">
        <v>673</v>
      </c>
      <c r="C1057" s="452"/>
      <c r="D1057" s="199" t="s">
        <v>355</v>
      </c>
      <c r="E1057" s="199" t="s">
        <v>357</v>
      </c>
      <c r="F1057" s="271" t="s">
        <v>672</v>
      </c>
      <c r="G1057" s="199"/>
      <c r="H1057" s="199"/>
      <c r="I1057" s="200">
        <f>I1058</f>
        <v>3055.4</v>
      </c>
      <c r="J1057" s="200">
        <f>J1058</f>
        <v>2772.4</v>
      </c>
      <c r="K1057" s="200">
        <f>K1058</f>
        <v>2472.4</v>
      </c>
      <c r="L1057" s="358"/>
      <c r="M1057" s="358"/>
      <c r="N1057" s="358"/>
    </row>
    <row r="1058" spans="2:14" ht="12.75" customHeight="1">
      <c r="B1058" s="203" t="s">
        <v>674</v>
      </c>
      <c r="C1058" s="452"/>
      <c r="D1058" s="199" t="s">
        <v>355</v>
      </c>
      <c r="E1058" s="199" t="s">
        <v>357</v>
      </c>
      <c r="F1058" s="271" t="s">
        <v>672</v>
      </c>
      <c r="G1058" s="199"/>
      <c r="H1058" s="199"/>
      <c r="I1058" s="200">
        <f>I1059</f>
        <v>3055.4</v>
      </c>
      <c r="J1058" s="200">
        <f>J1059</f>
        <v>2772.4</v>
      </c>
      <c r="K1058" s="200">
        <f>K1059</f>
        <v>2472.4</v>
      </c>
      <c r="L1058" s="358"/>
      <c r="M1058" s="358"/>
      <c r="N1058" s="358"/>
    </row>
    <row r="1059" spans="2:14" ht="12.75" customHeight="1">
      <c r="B1059" s="201" t="s">
        <v>584</v>
      </c>
      <c r="C1059" s="452"/>
      <c r="D1059" s="199" t="s">
        <v>355</v>
      </c>
      <c r="E1059" s="199" t="s">
        <v>357</v>
      </c>
      <c r="F1059" s="271" t="s">
        <v>672</v>
      </c>
      <c r="G1059" s="241">
        <v>600</v>
      </c>
      <c r="H1059" s="199"/>
      <c r="I1059" s="200">
        <f>I1060</f>
        <v>3055.4</v>
      </c>
      <c r="J1059" s="200">
        <f>J1060</f>
        <v>2772.4</v>
      </c>
      <c r="K1059" s="200">
        <f>K1060</f>
        <v>2472.4</v>
      </c>
      <c r="L1059" s="358"/>
      <c r="M1059" s="358"/>
      <c r="N1059" s="358"/>
    </row>
    <row r="1060" spans="2:14" ht="12.75" customHeight="1">
      <c r="B1060" s="201" t="s">
        <v>585</v>
      </c>
      <c r="C1060" s="452"/>
      <c r="D1060" s="199" t="s">
        <v>355</v>
      </c>
      <c r="E1060" s="199" t="s">
        <v>357</v>
      </c>
      <c r="F1060" s="271" t="s">
        <v>672</v>
      </c>
      <c r="G1060" s="241">
        <v>610</v>
      </c>
      <c r="H1060" s="199"/>
      <c r="I1060" s="200">
        <f>I1062</f>
        <v>3055.4</v>
      </c>
      <c r="J1060" s="200">
        <f>J1062</f>
        <v>2772.4</v>
      </c>
      <c r="K1060" s="200">
        <f>K1061+K1062</f>
        <v>2472.4</v>
      </c>
      <c r="L1060" s="358"/>
      <c r="M1060" s="358"/>
      <c r="N1060" s="358"/>
    </row>
    <row r="1061" spans="2:14" ht="12.75" customHeight="1" hidden="1">
      <c r="B1061" s="201" t="s">
        <v>390</v>
      </c>
      <c r="C1061" s="452"/>
      <c r="D1061" s="199" t="s">
        <v>355</v>
      </c>
      <c r="E1061" s="199" t="s">
        <v>357</v>
      </c>
      <c r="F1061" s="271" t="s">
        <v>672</v>
      </c>
      <c r="G1061" s="241">
        <v>610</v>
      </c>
      <c r="H1061" s="199" t="s">
        <v>669</v>
      </c>
      <c r="I1061" s="200"/>
      <c r="J1061" s="200"/>
      <c r="K1061" s="200"/>
      <c r="L1061" s="358"/>
      <c r="M1061" s="358"/>
      <c r="N1061" s="358"/>
    </row>
    <row r="1062" spans="2:14" ht="12.75" customHeight="1">
      <c r="B1062" s="201" t="s">
        <v>391</v>
      </c>
      <c r="C1062" s="452"/>
      <c r="D1062" s="199" t="s">
        <v>355</v>
      </c>
      <c r="E1062" s="199" t="s">
        <v>357</v>
      </c>
      <c r="F1062" s="271" t="s">
        <v>672</v>
      </c>
      <c r="G1062" s="241">
        <v>610</v>
      </c>
      <c r="H1062" s="199" t="s">
        <v>415</v>
      </c>
      <c r="I1062" s="200">
        <v>3055.4</v>
      </c>
      <c r="J1062" s="200">
        <v>2772.4</v>
      </c>
      <c r="K1062" s="200">
        <v>2472.4</v>
      </c>
      <c r="L1062" s="358"/>
      <c r="M1062" s="358"/>
      <c r="N1062" s="358"/>
    </row>
    <row r="1063" spans="2:14" ht="45" customHeight="1">
      <c r="B1063" s="201" t="s">
        <v>675</v>
      </c>
      <c r="C1063" s="452"/>
      <c r="D1063" s="199" t="s">
        <v>355</v>
      </c>
      <c r="E1063" s="199" t="s">
        <v>357</v>
      </c>
      <c r="F1063" s="271" t="s">
        <v>676</v>
      </c>
      <c r="G1063" s="241"/>
      <c r="H1063" s="199"/>
      <c r="I1063" s="200">
        <f>I1064</f>
        <v>53.199999999999996</v>
      </c>
      <c r="J1063" s="200">
        <f>J1064</f>
        <v>0</v>
      </c>
      <c r="K1063" s="200">
        <f>K1064</f>
        <v>0</v>
      </c>
      <c r="L1063" s="358"/>
      <c r="M1063" s="358"/>
      <c r="N1063" s="358"/>
    </row>
    <row r="1064" spans="2:14" ht="12.75" customHeight="1">
      <c r="B1064" s="201" t="s">
        <v>584</v>
      </c>
      <c r="C1064" s="452"/>
      <c r="D1064" s="199" t="s">
        <v>355</v>
      </c>
      <c r="E1064" s="199" t="s">
        <v>357</v>
      </c>
      <c r="F1064" s="271" t="s">
        <v>676</v>
      </c>
      <c r="G1064" s="241">
        <v>600</v>
      </c>
      <c r="H1064" s="199"/>
      <c r="I1064" s="200">
        <f>I1065</f>
        <v>53.199999999999996</v>
      </c>
      <c r="J1064" s="200">
        <f>J1065</f>
        <v>0</v>
      </c>
      <c r="K1064" s="200">
        <f>K1065</f>
        <v>0</v>
      </c>
      <c r="L1064" s="358"/>
      <c r="M1064" s="358"/>
      <c r="N1064" s="358"/>
    </row>
    <row r="1065" spans="2:14" ht="12.75" customHeight="1">
      <c r="B1065" s="201" t="s">
        <v>585</v>
      </c>
      <c r="C1065" s="452"/>
      <c r="D1065" s="199" t="s">
        <v>355</v>
      </c>
      <c r="E1065" s="199" t="s">
        <v>357</v>
      </c>
      <c r="F1065" s="271" t="s">
        <v>676</v>
      </c>
      <c r="G1065" s="241">
        <v>610</v>
      </c>
      <c r="H1065" s="199"/>
      <c r="I1065" s="200">
        <f>I1066+I1067+I1068</f>
        <v>53.199999999999996</v>
      </c>
      <c r="J1065" s="200">
        <f>J1066+J1067+J1068</f>
        <v>0</v>
      </c>
      <c r="K1065" s="200">
        <f>K1066+K1067+K1068</f>
        <v>0</v>
      </c>
      <c r="L1065" s="358"/>
      <c r="M1065" s="358"/>
      <c r="N1065" s="358"/>
    </row>
    <row r="1066" spans="2:14" ht="12.75" customHeight="1">
      <c r="B1066" s="201" t="s">
        <v>391</v>
      </c>
      <c r="C1066" s="452"/>
      <c r="D1066" s="199" t="s">
        <v>355</v>
      </c>
      <c r="E1066" s="199" t="s">
        <v>357</v>
      </c>
      <c r="F1066" s="271" t="s">
        <v>676</v>
      </c>
      <c r="G1066" s="241">
        <v>610</v>
      </c>
      <c r="H1066" s="199" t="s">
        <v>415</v>
      </c>
      <c r="I1066" s="200">
        <v>5.3</v>
      </c>
      <c r="J1066" s="200"/>
      <c r="K1066" s="200"/>
      <c r="L1066" s="358"/>
      <c r="M1066" s="358"/>
      <c r="N1066" s="358"/>
    </row>
    <row r="1067" spans="2:14" ht="12.75" customHeight="1">
      <c r="B1067" s="206" t="s">
        <v>392</v>
      </c>
      <c r="C1067" s="452"/>
      <c r="D1067" s="199" t="s">
        <v>355</v>
      </c>
      <c r="E1067" s="199" t="s">
        <v>357</v>
      </c>
      <c r="F1067" s="271" t="s">
        <v>676</v>
      </c>
      <c r="G1067" s="241">
        <v>610</v>
      </c>
      <c r="H1067" s="199" t="s">
        <v>453</v>
      </c>
      <c r="I1067" s="200">
        <v>47.9</v>
      </c>
      <c r="J1067" s="200"/>
      <c r="K1067" s="200"/>
      <c r="L1067" s="358"/>
      <c r="M1067" s="358"/>
      <c r="N1067" s="358"/>
    </row>
    <row r="1068" spans="2:14" ht="12.75" customHeight="1" hidden="1">
      <c r="B1068" s="206" t="s">
        <v>393</v>
      </c>
      <c r="C1068" s="452"/>
      <c r="D1068" s="199" t="s">
        <v>355</v>
      </c>
      <c r="E1068" s="199" t="s">
        <v>357</v>
      </c>
      <c r="F1068" s="271" t="s">
        <v>676</v>
      </c>
      <c r="G1068" s="241">
        <v>610</v>
      </c>
      <c r="H1068" s="199" t="s">
        <v>425</v>
      </c>
      <c r="I1068" s="200"/>
      <c r="J1068" s="200"/>
      <c r="K1068" s="200"/>
      <c r="L1068" s="358"/>
      <c r="M1068" s="358"/>
      <c r="N1068" s="358"/>
    </row>
    <row r="1069" spans="2:14" ht="66.75" customHeight="1">
      <c r="B1069" s="394" t="s">
        <v>677</v>
      </c>
      <c r="C1069" s="452"/>
      <c r="D1069" s="199" t="s">
        <v>355</v>
      </c>
      <c r="E1069" s="199" t="s">
        <v>357</v>
      </c>
      <c r="F1069" s="293" t="s">
        <v>678</v>
      </c>
      <c r="G1069" s="199"/>
      <c r="H1069" s="199"/>
      <c r="I1069" s="200">
        <f>I1070</f>
        <v>6009.6</v>
      </c>
      <c r="J1069" s="200">
        <f>J1070</f>
        <v>4670.2</v>
      </c>
      <c r="K1069" s="200">
        <f>K1070</f>
        <v>4197.8</v>
      </c>
      <c r="L1069" s="358"/>
      <c r="M1069" s="358"/>
      <c r="N1069" s="358"/>
    </row>
    <row r="1070" spans="2:14" ht="12.75" customHeight="1">
      <c r="B1070" s="203" t="s">
        <v>674</v>
      </c>
      <c r="C1070" s="452"/>
      <c r="D1070" s="199" t="s">
        <v>355</v>
      </c>
      <c r="E1070" s="199" t="s">
        <v>357</v>
      </c>
      <c r="F1070" s="293" t="s">
        <v>678</v>
      </c>
      <c r="G1070" s="199"/>
      <c r="H1070" s="199"/>
      <c r="I1070" s="200">
        <f>I1071</f>
        <v>6009.6</v>
      </c>
      <c r="J1070" s="200">
        <f>J1071</f>
        <v>4670.2</v>
      </c>
      <c r="K1070" s="200">
        <f>K1071</f>
        <v>4197.8</v>
      </c>
      <c r="L1070" s="358"/>
      <c r="M1070" s="358"/>
      <c r="N1070" s="358"/>
    </row>
    <row r="1071" spans="2:14" ht="12.75" customHeight="1">
      <c r="B1071" s="201" t="s">
        <v>584</v>
      </c>
      <c r="C1071" s="452"/>
      <c r="D1071" s="199" t="s">
        <v>355</v>
      </c>
      <c r="E1071" s="199" t="s">
        <v>357</v>
      </c>
      <c r="F1071" s="293" t="s">
        <v>678</v>
      </c>
      <c r="G1071" s="241">
        <v>600</v>
      </c>
      <c r="H1071" s="199"/>
      <c r="I1071" s="200">
        <f>I1072</f>
        <v>6009.6</v>
      </c>
      <c r="J1071" s="200">
        <f>J1072</f>
        <v>4670.2</v>
      </c>
      <c r="K1071" s="200">
        <f>K1072</f>
        <v>4197.8</v>
      </c>
      <c r="L1071" s="358"/>
      <c r="M1071" s="358"/>
      <c r="N1071" s="358"/>
    </row>
    <row r="1072" spans="2:14" ht="12.75" customHeight="1">
      <c r="B1072" s="201" t="s">
        <v>585</v>
      </c>
      <c r="C1072" s="452"/>
      <c r="D1072" s="199" t="s">
        <v>355</v>
      </c>
      <c r="E1072" s="199" t="s">
        <v>357</v>
      </c>
      <c r="F1072" s="293" t="s">
        <v>678</v>
      </c>
      <c r="G1072" s="241">
        <v>610</v>
      </c>
      <c r="H1072" s="199"/>
      <c r="I1072" s="200">
        <f>I1073+I1074</f>
        <v>6009.6</v>
      </c>
      <c r="J1072" s="200">
        <f>J1073+J1074</f>
        <v>4670.2</v>
      </c>
      <c r="K1072" s="200">
        <f>K1073+K1074</f>
        <v>4197.8</v>
      </c>
      <c r="L1072" s="358"/>
      <c r="M1072" s="358"/>
      <c r="N1072" s="358"/>
    </row>
    <row r="1073" spans="2:14" ht="12.75" customHeight="1">
      <c r="B1073" s="201" t="s">
        <v>390</v>
      </c>
      <c r="C1073" s="452"/>
      <c r="D1073" s="199" t="s">
        <v>355</v>
      </c>
      <c r="E1073" s="199" t="s">
        <v>357</v>
      </c>
      <c r="F1073" s="293" t="s">
        <v>678</v>
      </c>
      <c r="G1073" s="241">
        <v>610</v>
      </c>
      <c r="H1073" s="199" t="s">
        <v>669</v>
      </c>
      <c r="I1073" s="200"/>
      <c r="J1073" s="200"/>
      <c r="K1073" s="200"/>
      <c r="L1073" s="358"/>
      <c r="M1073" s="358"/>
      <c r="N1073" s="358"/>
    </row>
    <row r="1074" spans="2:14" ht="12.75" customHeight="1">
      <c r="B1074" s="201" t="s">
        <v>391</v>
      </c>
      <c r="C1074" s="452"/>
      <c r="D1074" s="199" t="s">
        <v>355</v>
      </c>
      <c r="E1074" s="199" t="s">
        <v>357</v>
      </c>
      <c r="F1074" s="293" t="s">
        <v>678</v>
      </c>
      <c r="G1074" s="241">
        <v>610</v>
      </c>
      <c r="H1074" s="199" t="s">
        <v>415</v>
      </c>
      <c r="I1074" s="200">
        <v>6009.6</v>
      </c>
      <c r="J1074" s="200">
        <v>4670.2</v>
      </c>
      <c r="K1074" s="200">
        <v>4197.8</v>
      </c>
      <c r="L1074" s="358"/>
      <c r="M1074" s="358"/>
      <c r="N1074" s="358"/>
    </row>
    <row r="1075" spans="2:14" ht="12.75" customHeight="1">
      <c r="B1075" s="142" t="s">
        <v>679</v>
      </c>
      <c r="C1075" s="452"/>
      <c r="D1075" s="199" t="s">
        <v>355</v>
      </c>
      <c r="E1075" s="199" t="s">
        <v>357</v>
      </c>
      <c r="F1075" s="55" t="s">
        <v>680</v>
      </c>
      <c r="G1075" s="241"/>
      <c r="H1075" s="199"/>
      <c r="I1075" s="200">
        <f>I1076</f>
        <v>677.7</v>
      </c>
      <c r="J1075" s="200">
        <f>J1076</f>
        <v>0</v>
      </c>
      <c r="K1075" s="200">
        <f>K1076</f>
        <v>0</v>
      </c>
      <c r="L1075" s="358"/>
      <c r="M1075" s="358"/>
      <c r="N1075" s="358"/>
    </row>
    <row r="1076" spans="2:14" ht="12.75" customHeight="1">
      <c r="B1076" s="316" t="s">
        <v>674</v>
      </c>
      <c r="C1076" s="452"/>
      <c r="D1076" s="199" t="s">
        <v>355</v>
      </c>
      <c r="E1076" s="199" t="s">
        <v>357</v>
      </c>
      <c r="F1076" s="55" t="s">
        <v>680</v>
      </c>
      <c r="G1076" s="241"/>
      <c r="H1076" s="199"/>
      <c r="I1076" s="200">
        <f>I1077</f>
        <v>677.7</v>
      </c>
      <c r="J1076" s="200">
        <f>J1077</f>
        <v>0</v>
      </c>
      <c r="K1076" s="200">
        <f>K1077</f>
        <v>0</v>
      </c>
      <c r="L1076" s="358"/>
      <c r="M1076" s="358"/>
      <c r="N1076" s="358"/>
    </row>
    <row r="1077" spans="2:14" ht="12.75" customHeight="1">
      <c r="B1077" s="212" t="s">
        <v>584</v>
      </c>
      <c r="C1077" s="452"/>
      <c r="D1077" s="199" t="s">
        <v>355</v>
      </c>
      <c r="E1077" s="199" t="s">
        <v>357</v>
      </c>
      <c r="F1077" s="55" t="s">
        <v>680</v>
      </c>
      <c r="G1077" s="241">
        <v>600</v>
      </c>
      <c r="H1077" s="199"/>
      <c r="I1077" s="200">
        <f>I1078</f>
        <v>677.7</v>
      </c>
      <c r="J1077" s="200">
        <f>J1078</f>
        <v>0</v>
      </c>
      <c r="K1077" s="200">
        <f>K1078</f>
        <v>0</v>
      </c>
      <c r="L1077" s="358"/>
      <c r="M1077" s="358"/>
      <c r="N1077" s="358"/>
    </row>
    <row r="1078" spans="2:14" ht="12.75" customHeight="1">
      <c r="B1078" s="212" t="s">
        <v>585</v>
      </c>
      <c r="C1078" s="452"/>
      <c r="D1078" s="199" t="s">
        <v>355</v>
      </c>
      <c r="E1078" s="199" t="s">
        <v>357</v>
      </c>
      <c r="F1078" s="55" t="s">
        <v>680</v>
      </c>
      <c r="G1078" s="241">
        <v>610</v>
      </c>
      <c r="H1078" s="199"/>
      <c r="I1078" s="200">
        <f>I1079+I1080</f>
        <v>677.7</v>
      </c>
      <c r="J1078" s="200">
        <f>J1079+J1080</f>
        <v>0</v>
      </c>
      <c r="K1078" s="200">
        <f>K1079+K1080</f>
        <v>0</v>
      </c>
      <c r="L1078" s="358"/>
      <c r="M1078" s="358"/>
      <c r="N1078" s="358"/>
    </row>
    <row r="1079" spans="2:14" ht="12.75" customHeight="1">
      <c r="B1079" s="262" t="s">
        <v>391</v>
      </c>
      <c r="C1079" s="452"/>
      <c r="D1079" s="199" t="s">
        <v>355</v>
      </c>
      <c r="E1079" s="199" t="s">
        <v>357</v>
      </c>
      <c r="F1079" s="55" t="s">
        <v>680</v>
      </c>
      <c r="G1079" s="241">
        <v>610</v>
      </c>
      <c r="H1079" s="199" t="s">
        <v>415</v>
      </c>
      <c r="I1079" s="200">
        <v>677.7</v>
      </c>
      <c r="J1079" s="200"/>
      <c r="K1079" s="200"/>
      <c r="L1079" s="358"/>
      <c r="M1079" s="358"/>
      <c r="N1079" s="358"/>
    </row>
    <row r="1080" spans="2:14" ht="12.75" customHeight="1">
      <c r="B1080" s="201" t="s">
        <v>392</v>
      </c>
      <c r="C1080" s="452"/>
      <c r="D1080" s="199" t="s">
        <v>355</v>
      </c>
      <c r="E1080" s="199" t="s">
        <v>357</v>
      </c>
      <c r="F1080" s="55" t="s">
        <v>680</v>
      </c>
      <c r="G1080" s="241">
        <v>610</v>
      </c>
      <c r="H1080" s="199" t="s">
        <v>453</v>
      </c>
      <c r="I1080" s="200"/>
      <c r="J1080" s="200"/>
      <c r="K1080" s="200"/>
      <c r="L1080" s="358"/>
      <c r="M1080" s="358"/>
      <c r="N1080" s="358"/>
    </row>
    <row r="1081" spans="2:14" ht="26.25" customHeight="1" hidden="1">
      <c r="B1081" s="394" t="s">
        <v>681</v>
      </c>
      <c r="C1081" s="452"/>
      <c r="D1081" s="199" t="s">
        <v>355</v>
      </c>
      <c r="E1081" s="199" t="s">
        <v>357</v>
      </c>
      <c r="F1081" s="293" t="s">
        <v>682</v>
      </c>
      <c r="G1081" s="199"/>
      <c r="H1081" s="199"/>
      <c r="I1081" s="200">
        <f>I1082</f>
        <v>0</v>
      </c>
      <c r="J1081" s="200">
        <f>J1082</f>
        <v>0</v>
      </c>
      <c r="K1081" s="200">
        <f>K1082</f>
        <v>0</v>
      </c>
      <c r="L1081" s="358"/>
      <c r="M1081" s="358"/>
      <c r="N1081" s="358"/>
    </row>
    <row r="1082" spans="2:14" ht="12.75" customHeight="1" hidden="1">
      <c r="B1082" s="206" t="s">
        <v>407</v>
      </c>
      <c r="C1082" s="452"/>
      <c r="D1082" s="199" t="s">
        <v>355</v>
      </c>
      <c r="E1082" s="199" t="s">
        <v>357</v>
      </c>
      <c r="F1082" s="293" t="s">
        <v>683</v>
      </c>
      <c r="G1082" s="241">
        <v>200</v>
      </c>
      <c r="H1082" s="199"/>
      <c r="I1082" s="200">
        <f>I1083</f>
        <v>0</v>
      </c>
      <c r="J1082" s="200">
        <f>J1083</f>
        <v>0</v>
      </c>
      <c r="K1082" s="200">
        <f>K1083</f>
        <v>0</v>
      </c>
      <c r="L1082" s="358"/>
      <c r="M1082" s="358"/>
      <c r="N1082" s="358"/>
    </row>
    <row r="1083" spans="2:14" ht="12.75" customHeight="1" hidden="1">
      <c r="B1083" s="206" t="s">
        <v>409</v>
      </c>
      <c r="C1083" s="452"/>
      <c r="D1083" s="199" t="s">
        <v>355</v>
      </c>
      <c r="E1083" s="199" t="s">
        <v>357</v>
      </c>
      <c r="F1083" s="293" t="s">
        <v>683</v>
      </c>
      <c r="G1083" s="241">
        <v>240</v>
      </c>
      <c r="H1083" s="199"/>
      <c r="I1083" s="200">
        <f>I1084</f>
        <v>0</v>
      </c>
      <c r="J1083" s="200">
        <f>J1084</f>
        <v>0</v>
      </c>
      <c r="K1083" s="200">
        <f>K1084</f>
        <v>0</v>
      </c>
      <c r="L1083" s="358"/>
      <c r="M1083" s="358"/>
      <c r="N1083" s="358"/>
    </row>
    <row r="1084" spans="2:14" ht="12.75" customHeight="1" hidden="1">
      <c r="B1084" s="201" t="s">
        <v>391</v>
      </c>
      <c r="C1084" s="452"/>
      <c r="D1084" s="199" t="s">
        <v>355</v>
      </c>
      <c r="E1084" s="199" t="s">
        <v>357</v>
      </c>
      <c r="F1084" s="293" t="s">
        <v>683</v>
      </c>
      <c r="G1084" s="241">
        <v>240</v>
      </c>
      <c r="H1084" s="199" t="s">
        <v>415</v>
      </c>
      <c r="I1084" s="200"/>
      <c r="J1084" s="200"/>
      <c r="K1084" s="200"/>
      <c r="L1084" s="358"/>
      <c r="M1084" s="358"/>
      <c r="N1084" s="358"/>
    </row>
    <row r="1085" spans="2:14" ht="26.25" customHeight="1" hidden="1">
      <c r="B1085" s="201" t="s">
        <v>547</v>
      </c>
      <c r="C1085" s="452"/>
      <c r="D1085" s="199" t="s">
        <v>355</v>
      </c>
      <c r="E1085" s="199" t="s">
        <v>357</v>
      </c>
      <c r="F1085" s="204" t="s">
        <v>548</v>
      </c>
      <c r="G1085" s="199"/>
      <c r="H1085" s="199"/>
      <c r="I1085" s="200">
        <f>I1086</f>
        <v>0</v>
      </c>
      <c r="J1085" s="200">
        <f>J1086</f>
        <v>0</v>
      </c>
      <c r="K1085" s="200">
        <f>K1086</f>
        <v>0</v>
      </c>
      <c r="L1085" s="358"/>
      <c r="M1085" s="358"/>
      <c r="N1085" s="358"/>
    </row>
    <row r="1086" spans="2:14" ht="12.75" customHeight="1" hidden="1">
      <c r="B1086" s="201" t="s">
        <v>584</v>
      </c>
      <c r="C1086" s="452"/>
      <c r="D1086" s="199" t="s">
        <v>355</v>
      </c>
      <c r="E1086" s="199" t="s">
        <v>357</v>
      </c>
      <c r="F1086" s="204" t="s">
        <v>548</v>
      </c>
      <c r="G1086" s="199" t="s">
        <v>483</v>
      </c>
      <c r="H1086" s="199"/>
      <c r="I1086" s="200">
        <f>I1087</f>
        <v>0</v>
      </c>
      <c r="J1086" s="200">
        <f>J1087</f>
        <v>0</v>
      </c>
      <c r="K1086" s="200">
        <f>K1087</f>
        <v>0</v>
      </c>
      <c r="L1086" s="358"/>
      <c r="M1086" s="358"/>
      <c r="N1086" s="358"/>
    </row>
    <row r="1087" spans="2:14" ht="12.75" customHeight="1" hidden="1">
      <c r="B1087" s="201" t="s">
        <v>585</v>
      </c>
      <c r="C1087" s="452"/>
      <c r="D1087" s="199" t="s">
        <v>355</v>
      </c>
      <c r="E1087" s="199" t="s">
        <v>357</v>
      </c>
      <c r="F1087" s="204" t="s">
        <v>548</v>
      </c>
      <c r="G1087" s="199" t="s">
        <v>589</v>
      </c>
      <c r="H1087" s="199"/>
      <c r="I1087" s="200">
        <f>I1088</f>
        <v>0</v>
      </c>
      <c r="J1087" s="200">
        <f>J1088</f>
        <v>0</v>
      </c>
      <c r="K1087" s="200">
        <f>K1088</f>
        <v>0</v>
      </c>
      <c r="L1087" s="358"/>
      <c r="M1087" s="358"/>
      <c r="N1087" s="358"/>
    </row>
    <row r="1088" spans="2:14" ht="12.75" customHeight="1" hidden="1">
      <c r="B1088" s="206" t="s">
        <v>392</v>
      </c>
      <c r="C1088" s="452"/>
      <c r="D1088" s="199" t="s">
        <v>355</v>
      </c>
      <c r="E1088" s="199" t="s">
        <v>357</v>
      </c>
      <c r="F1088" s="204" t="s">
        <v>548</v>
      </c>
      <c r="G1088" s="199" t="s">
        <v>589</v>
      </c>
      <c r="H1088" s="199" t="s">
        <v>453</v>
      </c>
      <c r="I1088" s="200"/>
      <c r="J1088" s="200"/>
      <c r="K1088" s="200"/>
      <c r="L1088" s="358"/>
      <c r="M1088" s="358"/>
      <c r="N1088" s="358"/>
    </row>
    <row r="1089" spans="2:14" ht="28.5" customHeight="1">
      <c r="B1089" s="510" t="s">
        <v>789</v>
      </c>
      <c r="C1089" s="452"/>
      <c r="D1089" s="199" t="s">
        <v>355</v>
      </c>
      <c r="E1089" s="199" t="s">
        <v>357</v>
      </c>
      <c r="F1089" s="204" t="s">
        <v>682</v>
      </c>
      <c r="G1089" s="199"/>
      <c r="H1089" s="199"/>
      <c r="I1089" s="200">
        <f>I1090+I1099+I1095</f>
        <v>100</v>
      </c>
      <c r="J1089" s="200">
        <f>J1090+J1099</f>
        <v>0</v>
      </c>
      <c r="K1089" s="200">
        <f>K1090+K1099</f>
        <v>600</v>
      </c>
      <c r="L1089" s="358"/>
      <c r="M1089" s="358"/>
      <c r="N1089" s="358"/>
    </row>
    <row r="1090" spans="2:14" ht="28.5" customHeight="1">
      <c r="B1090" s="205" t="s">
        <v>685</v>
      </c>
      <c r="C1090" s="452"/>
      <c r="D1090" s="199" t="s">
        <v>355</v>
      </c>
      <c r="E1090" s="199" t="s">
        <v>357</v>
      </c>
      <c r="F1090" s="204" t="s">
        <v>686</v>
      </c>
      <c r="G1090" s="199"/>
      <c r="H1090" s="199"/>
      <c r="I1090" s="200">
        <f>I1091</f>
        <v>0</v>
      </c>
      <c r="J1090" s="200">
        <f>J1091</f>
        <v>0</v>
      </c>
      <c r="K1090" s="200">
        <f>K1091</f>
        <v>600</v>
      </c>
      <c r="L1090" s="358"/>
      <c r="M1090" s="358"/>
      <c r="N1090" s="358"/>
    </row>
    <row r="1091" spans="2:14" ht="12.75" customHeight="1">
      <c r="B1091" s="206" t="s">
        <v>407</v>
      </c>
      <c r="C1091" s="452"/>
      <c r="D1091" s="199" t="s">
        <v>355</v>
      </c>
      <c r="E1091" s="199" t="s">
        <v>357</v>
      </c>
      <c r="F1091" s="204" t="s">
        <v>686</v>
      </c>
      <c r="G1091" s="199" t="s">
        <v>408</v>
      </c>
      <c r="H1091" s="199"/>
      <c r="I1091" s="200">
        <f>I1092</f>
        <v>0</v>
      </c>
      <c r="J1091" s="200">
        <f>J1092</f>
        <v>0</v>
      </c>
      <c r="K1091" s="200">
        <f>K1092</f>
        <v>600</v>
      </c>
      <c r="L1091" s="358"/>
      <c r="M1091" s="358"/>
      <c r="N1091" s="358"/>
    </row>
    <row r="1092" spans="2:14" ht="12.75" customHeight="1">
      <c r="B1092" s="206" t="s">
        <v>409</v>
      </c>
      <c r="C1092" s="452"/>
      <c r="D1092" s="199" t="s">
        <v>355</v>
      </c>
      <c r="E1092" s="199" t="s">
        <v>357</v>
      </c>
      <c r="F1092" s="204" t="s">
        <v>686</v>
      </c>
      <c r="G1092" s="199" t="s">
        <v>410</v>
      </c>
      <c r="H1092" s="199"/>
      <c r="I1092" s="200">
        <f>I1093+I1094</f>
        <v>0</v>
      </c>
      <c r="J1092" s="200">
        <f>J1093+J1094</f>
        <v>0</v>
      </c>
      <c r="K1092" s="200">
        <f>K1093+K1094</f>
        <v>600</v>
      </c>
      <c r="L1092" s="358"/>
      <c r="M1092" s="358"/>
      <c r="N1092" s="358"/>
    </row>
    <row r="1093" spans="2:14" ht="12.75" customHeight="1">
      <c r="B1093" s="201" t="s">
        <v>391</v>
      </c>
      <c r="C1093" s="452"/>
      <c r="D1093" s="199" t="s">
        <v>355</v>
      </c>
      <c r="E1093" s="199" t="s">
        <v>357</v>
      </c>
      <c r="F1093" s="204" t="s">
        <v>686</v>
      </c>
      <c r="G1093" s="199" t="s">
        <v>410</v>
      </c>
      <c r="H1093" s="199" t="s">
        <v>415</v>
      </c>
      <c r="I1093" s="200"/>
      <c r="J1093" s="200"/>
      <c r="K1093" s="200"/>
      <c r="L1093" s="358"/>
      <c r="M1093" s="358"/>
      <c r="N1093" s="358"/>
    </row>
    <row r="1094" spans="2:14" ht="12.75" customHeight="1">
      <c r="B1094" s="201" t="s">
        <v>392</v>
      </c>
      <c r="C1094" s="452"/>
      <c r="D1094" s="199" t="s">
        <v>355</v>
      </c>
      <c r="E1094" s="199" t="s">
        <v>357</v>
      </c>
      <c r="F1094" s="204" t="s">
        <v>686</v>
      </c>
      <c r="G1094" s="199" t="s">
        <v>410</v>
      </c>
      <c r="H1094" s="199" t="s">
        <v>453</v>
      </c>
      <c r="I1094" s="200"/>
      <c r="J1094" s="200"/>
      <c r="K1094" s="200">
        <v>600</v>
      </c>
      <c r="L1094" s="358"/>
      <c r="M1094" s="358"/>
      <c r="N1094" s="358"/>
    </row>
    <row r="1095" spans="2:14" ht="28.5" customHeight="1">
      <c r="B1095" s="205" t="s">
        <v>687</v>
      </c>
      <c r="C1095" s="452"/>
      <c r="D1095" s="199" t="s">
        <v>355</v>
      </c>
      <c r="E1095" s="199" t="s">
        <v>357</v>
      </c>
      <c r="F1095" s="204" t="s">
        <v>688</v>
      </c>
      <c r="G1095" s="199"/>
      <c r="H1095" s="199"/>
      <c r="I1095" s="200">
        <f>I1096</f>
        <v>100</v>
      </c>
      <c r="J1095" s="200">
        <f>J1096</f>
        <v>0</v>
      </c>
      <c r="K1095" s="200">
        <f>K1096</f>
        <v>0</v>
      </c>
      <c r="L1095" s="358"/>
      <c r="M1095" s="358"/>
      <c r="N1095" s="358"/>
    </row>
    <row r="1096" spans="2:14" ht="12.75" customHeight="1">
      <c r="B1096" s="206" t="s">
        <v>407</v>
      </c>
      <c r="C1096" s="452"/>
      <c r="D1096" s="199" t="s">
        <v>355</v>
      </c>
      <c r="E1096" s="199" t="s">
        <v>357</v>
      </c>
      <c r="F1096" s="204" t="s">
        <v>688</v>
      </c>
      <c r="G1096" s="199" t="s">
        <v>408</v>
      </c>
      <c r="H1096" s="199"/>
      <c r="I1096" s="200">
        <f>I1097</f>
        <v>100</v>
      </c>
      <c r="J1096" s="200">
        <f>J1097</f>
        <v>0</v>
      </c>
      <c r="K1096" s="200">
        <f>K1097</f>
        <v>0</v>
      </c>
      <c r="L1096" s="358"/>
      <c r="M1096" s="358"/>
      <c r="N1096" s="358"/>
    </row>
    <row r="1097" spans="2:14" ht="12.75" customHeight="1">
      <c r="B1097" s="206" t="s">
        <v>409</v>
      </c>
      <c r="C1097" s="452"/>
      <c r="D1097" s="199" t="s">
        <v>355</v>
      </c>
      <c r="E1097" s="199" t="s">
        <v>357</v>
      </c>
      <c r="F1097" s="204" t="s">
        <v>688</v>
      </c>
      <c r="G1097" s="199" t="s">
        <v>410</v>
      </c>
      <c r="H1097" s="199"/>
      <c r="I1097" s="200">
        <f>I1098</f>
        <v>100</v>
      </c>
      <c r="J1097" s="200">
        <f>J1098</f>
        <v>0</v>
      </c>
      <c r="K1097" s="200">
        <f>K1098</f>
        <v>0</v>
      </c>
      <c r="L1097" s="358"/>
      <c r="M1097" s="358"/>
      <c r="N1097" s="358"/>
    </row>
    <row r="1098" spans="2:14" ht="12.75" customHeight="1">
      <c r="B1098" s="201" t="s">
        <v>391</v>
      </c>
      <c r="C1098" s="452"/>
      <c r="D1098" s="199" t="s">
        <v>355</v>
      </c>
      <c r="E1098" s="199" t="s">
        <v>357</v>
      </c>
      <c r="F1098" s="204" t="s">
        <v>688</v>
      </c>
      <c r="G1098" s="199" t="s">
        <v>410</v>
      </c>
      <c r="H1098" s="199" t="s">
        <v>415</v>
      </c>
      <c r="I1098" s="200">
        <v>100</v>
      </c>
      <c r="J1098" s="200"/>
      <c r="K1098" s="200"/>
      <c r="L1098" s="358"/>
      <c r="M1098" s="358"/>
      <c r="N1098" s="358"/>
    </row>
    <row r="1099" spans="2:14" ht="12.75" customHeight="1" hidden="1">
      <c r="B1099" s="206" t="s">
        <v>689</v>
      </c>
      <c r="C1099" s="452"/>
      <c r="D1099" s="199" t="s">
        <v>355</v>
      </c>
      <c r="E1099" s="199" t="s">
        <v>357</v>
      </c>
      <c r="F1099" s="204" t="s">
        <v>690</v>
      </c>
      <c r="G1099" s="199"/>
      <c r="H1099" s="199"/>
      <c r="I1099" s="200">
        <f>I1100</f>
        <v>0</v>
      </c>
      <c r="J1099" s="200">
        <f>J1100</f>
        <v>0</v>
      </c>
      <c r="K1099" s="200">
        <f>K1100</f>
        <v>0</v>
      </c>
      <c r="L1099" s="358"/>
      <c r="M1099" s="358"/>
      <c r="N1099" s="358"/>
    </row>
    <row r="1100" spans="2:14" ht="12.75" customHeight="1" hidden="1">
      <c r="B1100" s="206" t="s">
        <v>407</v>
      </c>
      <c r="C1100" s="452"/>
      <c r="D1100" s="199" t="s">
        <v>355</v>
      </c>
      <c r="E1100" s="199" t="s">
        <v>357</v>
      </c>
      <c r="F1100" s="204" t="s">
        <v>690</v>
      </c>
      <c r="G1100" s="199" t="s">
        <v>408</v>
      </c>
      <c r="H1100" s="199"/>
      <c r="I1100" s="200">
        <f>I1101</f>
        <v>0</v>
      </c>
      <c r="J1100" s="200">
        <f>J1101</f>
        <v>0</v>
      </c>
      <c r="K1100" s="200">
        <f>K1101</f>
        <v>0</v>
      </c>
      <c r="L1100" s="358"/>
      <c r="M1100" s="358"/>
      <c r="N1100" s="358"/>
    </row>
    <row r="1101" spans="2:14" ht="12.75" customHeight="1" hidden="1">
      <c r="B1101" s="206" t="s">
        <v>409</v>
      </c>
      <c r="C1101" s="452"/>
      <c r="D1101" s="199" t="s">
        <v>355</v>
      </c>
      <c r="E1101" s="199" t="s">
        <v>357</v>
      </c>
      <c r="F1101" s="204" t="s">
        <v>690</v>
      </c>
      <c r="G1101" s="199" t="s">
        <v>410</v>
      </c>
      <c r="H1101" s="199"/>
      <c r="I1101" s="200">
        <f>I1102+I1103+I1104</f>
        <v>0</v>
      </c>
      <c r="J1101" s="200">
        <f>J1102+J1103+J1104</f>
        <v>0</v>
      </c>
      <c r="K1101" s="200">
        <f>K1102+K1103+K1104</f>
        <v>0</v>
      </c>
      <c r="L1101" s="358"/>
      <c r="M1101" s="358"/>
      <c r="N1101" s="358"/>
    </row>
    <row r="1102" spans="2:14" ht="12.75" customHeight="1" hidden="1">
      <c r="B1102" s="201" t="s">
        <v>391</v>
      </c>
      <c r="C1102" s="452"/>
      <c r="D1102" s="199" t="s">
        <v>355</v>
      </c>
      <c r="E1102" s="199" t="s">
        <v>357</v>
      </c>
      <c r="F1102" s="204" t="s">
        <v>690</v>
      </c>
      <c r="G1102" s="199" t="s">
        <v>410</v>
      </c>
      <c r="H1102" s="199" t="s">
        <v>415</v>
      </c>
      <c r="I1102" s="200"/>
      <c r="J1102" s="200"/>
      <c r="K1102" s="200"/>
      <c r="L1102" s="358"/>
      <c r="M1102" s="358"/>
      <c r="N1102" s="358"/>
    </row>
    <row r="1103" spans="2:14" ht="12.75" customHeight="1" hidden="1">
      <c r="B1103" s="201" t="s">
        <v>392</v>
      </c>
      <c r="C1103" s="452"/>
      <c r="D1103" s="199" t="s">
        <v>355</v>
      </c>
      <c r="E1103" s="199" t="s">
        <v>357</v>
      </c>
      <c r="F1103" s="204" t="s">
        <v>690</v>
      </c>
      <c r="G1103" s="199" t="s">
        <v>410</v>
      </c>
      <c r="H1103" s="199" t="s">
        <v>453</v>
      </c>
      <c r="I1103" s="200"/>
      <c r="J1103" s="200"/>
      <c r="K1103" s="200"/>
      <c r="L1103" s="358"/>
      <c r="M1103" s="358"/>
      <c r="N1103" s="358"/>
    </row>
    <row r="1104" spans="2:14" ht="12.75" customHeight="1" hidden="1">
      <c r="B1104" s="201" t="s">
        <v>393</v>
      </c>
      <c r="C1104" s="452"/>
      <c r="D1104" s="199" t="s">
        <v>355</v>
      </c>
      <c r="E1104" s="199" t="s">
        <v>357</v>
      </c>
      <c r="F1104" s="204" t="s">
        <v>690</v>
      </c>
      <c r="G1104" s="199" t="s">
        <v>410</v>
      </c>
      <c r="H1104" s="199" t="s">
        <v>425</v>
      </c>
      <c r="I1104" s="200"/>
      <c r="J1104" s="200"/>
      <c r="K1104" s="200"/>
      <c r="L1104" s="358"/>
      <c r="M1104" s="358"/>
      <c r="N1104" s="358"/>
    </row>
    <row r="1105" spans="2:14" ht="14.25" customHeight="1">
      <c r="B1105" s="414" t="s">
        <v>358</v>
      </c>
      <c r="C1105" s="452"/>
      <c r="D1105" s="418" t="s">
        <v>355</v>
      </c>
      <c r="E1105" s="418" t="s">
        <v>359</v>
      </c>
      <c r="F1105" s="293"/>
      <c r="G1105" s="241"/>
      <c r="H1105" s="199"/>
      <c r="I1105" s="240">
        <f>I1106+I1118</f>
        <v>3444</v>
      </c>
      <c r="J1105" s="240">
        <f>J1106+J1118</f>
        <v>2678.7</v>
      </c>
      <c r="K1105" s="240">
        <f>K1106+K1118</f>
        <v>2878.7</v>
      </c>
      <c r="L1105" s="358"/>
      <c r="M1105" s="358"/>
      <c r="N1105" s="358"/>
    </row>
    <row r="1106" spans="2:14" ht="14.25" customHeight="1" hidden="1">
      <c r="B1106" s="405" t="s">
        <v>691</v>
      </c>
      <c r="C1106" s="452"/>
      <c r="D1106" s="199" t="s">
        <v>355</v>
      </c>
      <c r="E1106" s="199" t="s">
        <v>357</v>
      </c>
      <c r="F1106" s="293" t="s">
        <v>640</v>
      </c>
      <c r="G1106" s="241"/>
      <c r="H1106" s="199"/>
      <c r="I1106" s="200">
        <f>I1107</f>
        <v>0</v>
      </c>
      <c r="J1106" s="200">
        <f>J1107</f>
        <v>0</v>
      </c>
      <c r="K1106" s="200">
        <f>K1107</f>
        <v>0</v>
      </c>
      <c r="L1106" s="358"/>
      <c r="M1106" s="358"/>
      <c r="N1106" s="358"/>
    </row>
    <row r="1107" spans="2:14" ht="27.75" customHeight="1" hidden="1">
      <c r="B1107" s="409" t="s">
        <v>671</v>
      </c>
      <c r="C1107" s="452"/>
      <c r="D1107" s="199" t="s">
        <v>355</v>
      </c>
      <c r="E1107" s="199" t="s">
        <v>357</v>
      </c>
      <c r="F1107" s="293" t="s">
        <v>692</v>
      </c>
      <c r="G1107" s="241"/>
      <c r="H1107" s="199"/>
      <c r="I1107" s="200">
        <f>I1108</f>
        <v>0</v>
      </c>
      <c r="J1107" s="200">
        <f>J1108</f>
        <v>0</v>
      </c>
      <c r="K1107" s="200">
        <f>K1108</f>
        <v>0</v>
      </c>
      <c r="L1107" s="358"/>
      <c r="M1107" s="358"/>
      <c r="N1107" s="358"/>
    </row>
    <row r="1108" spans="2:14" ht="40.5" customHeight="1" hidden="1">
      <c r="B1108" s="394" t="s">
        <v>693</v>
      </c>
      <c r="C1108" s="452"/>
      <c r="D1108" s="199" t="s">
        <v>355</v>
      </c>
      <c r="E1108" s="199" t="s">
        <v>359</v>
      </c>
      <c r="F1108" s="293" t="s">
        <v>694</v>
      </c>
      <c r="G1108" s="199"/>
      <c r="H1108" s="199"/>
      <c r="I1108" s="200">
        <f>I1109+I1112+I1115</f>
        <v>0</v>
      </c>
      <c r="J1108" s="200">
        <f>J1109+J1112+J1115</f>
        <v>0</v>
      </c>
      <c r="K1108" s="200">
        <f>K1109+K1112+K1115</f>
        <v>0</v>
      </c>
      <c r="L1108" s="358"/>
      <c r="M1108" s="358"/>
      <c r="N1108" s="358"/>
    </row>
    <row r="1109" spans="2:14" ht="40.5" customHeight="1" hidden="1">
      <c r="B1109" s="201" t="s">
        <v>399</v>
      </c>
      <c r="C1109" s="452"/>
      <c r="D1109" s="199" t="s">
        <v>355</v>
      </c>
      <c r="E1109" s="199" t="s">
        <v>359</v>
      </c>
      <c r="F1109" s="293" t="s">
        <v>678</v>
      </c>
      <c r="G1109" s="199" t="s">
        <v>400</v>
      </c>
      <c r="H1109" s="199"/>
      <c r="I1109" s="200">
        <f>I1110</f>
        <v>0</v>
      </c>
      <c r="J1109" s="200">
        <f>J1110</f>
        <v>0</v>
      </c>
      <c r="K1109" s="200">
        <f>K1110</f>
        <v>0</v>
      </c>
      <c r="L1109" s="358"/>
      <c r="M1109" s="358"/>
      <c r="N1109" s="358"/>
    </row>
    <row r="1110" spans="2:14" ht="12.75" customHeight="1" hidden="1">
      <c r="B1110" s="201" t="s">
        <v>401</v>
      </c>
      <c r="C1110" s="452"/>
      <c r="D1110" s="199" t="s">
        <v>355</v>
      </c>
      <c r="E1110" s="199" t="s">
        <v>359</v>
      </c>
      <c r="F1110" s="293" t="s">
        <v>678</v>
      </c>
      <c r="G1110" s="241">
        <v>120</v>
      </c>
      <c r="H1110" s="199"/>
      <c r="I1110" s="200">
        <f>I1111</f>
        <v>0</v>
      </c>
      <c r="J1110" s="200">
        <f>J1111</f>
        <v>0</v>
      </c>
      <c r="K1110" s="200">
        <f>K1111</f>
        <v>0</v>
      </c>
      <c r="L1110" s="358"/>
      <c r="M1110" s="358"/>
      <c r="N1110" s="358"/>
    </row>
    <row r="1111" spans="2:14" ht="12.75" customHeight="1" hidden="1">
      <c r="B1111" s="201" t="s">
        <v>391</v>
      </c>
      <c r="C1111" s="452"/>
      <c r="D1111" s="199" t="s">
        <v>355</v>
      </c>
      <c r="E1111" s="199" t="s">
        <v>359</v>
      </c>
      <c r="F1111" s="293" t="s">
        <v>678</v>
      </c>
      <c r="G1111" s="241">
        <v>120</v>
      </c>
      <c r="H1111" s="199" t="s">
        <v>415</v>
      </c>
      <c r="I1111" s="200"/>
      <c r="J1111" s="200"/>
      <c r="K1111" s="200"/>
      <c r="L1111" s="358"/>
      <c r="M1111" s="358"/>
      <c r="N1111" s="358"/>
    </row>
    <row r="1112" spans="2:14" ht="12.75" customHeight="1" hidden="1">
      <c r="B1112" s="206" t="s">
        <v>407</v>
      </c>
      <c r="C1112" s="452"/>
      <c r="D1112" s="199" t="s">
        <v>355</v>
      </c>
      <c r="E1112" s="199" t="s">
        <v>359</v>
      </c>
      <c r="F1112" s="293" t="s">
        <v>678</v>
      </c>
      <c r="G1112" s="241">
        <v>200</v>
      </c>
      <c r="H1112" s="199"/>
      <c r="I1112" s="200">
        <f>I1113</f>
        <v>0</v>
      </c>
      <c r="J1112" s="200">
        <f>J1113</f>
        <v>0</v>
      </c>
      <c r="K1112" s="200">
        <f>K1113</f>
        <v>0</v>
      </c>
      <c r="L1112" s="358"/>
      <c r="M1112" s="358"/>
      <c r="N1112" s="358"/>
    </row>
    <row r="1113" spans="2:14" ht="12.75" customHeight="1" hidden="1">
      <c r="B1113" s="206" t="s">
        <v>409</v>
      </c>
      <c r="C1113" s="452"/>
      <c r="D1113" s="199" t="s">
        <v>355</v>
      </c>
      <c r="E1113" s="199" t="s">
        <v>359</v>
      </c>
      <c r="F1113" s="293" t="s">
        <v>678</v>
      </c>
      <c r="G1113" s="241">
        <v>240</v>
      </c>
      <c r="H1113" s="199"/>
      <c r="I1113" s="200">
        <f>I1114</f>
        <v>0</v>
      </c>
      <c r="J1113" s="200">
        <f>J1114</f>
        <v>0</v>
      </c>
      <c r="K1113" s="200">
        <f>K1114</f>
        <v>0</v>
      </c>
      <c r="L1113" s="358"/>
      <c r="M1113" s="358"/>
      <c r="N1113" s="358"/>
    </row>
    <row r="1114" spans="2:14" ht="12.75" customHeight="1" hidden="1">
      <c r="B1114" s="201" t="s">
        <v>391</v>
      </c>
      <c r="C1114" s="452"/>
      <c r="D1114" s="199" t="s">
        <v>355</v>
      </c>
      <c r="E1114" s="199" t="s">
        <v>359</v>
      </c>
      <c r="F1114" s="293" t="s">
        <v>678</v>
      </c>
      <c r="G1114" s="199" t="s">
        <v>410</v>
      </c>
      <c r="H1114" s="199" t="s">
        <v>415</v>
      </c>
      <c r="I1114" s="200"/>
      <c r="J1114" s="200"/>
      <c r="K1114" s="200"/>
      <c r="L1114" s="358"/>
      <c r="M1114" s="358"/>
      <c r="N1114" s="358"/>
    </row>
    <row r="1115" spans="2:14" ht="12.75" customHeight="1" hidden="1">
      <c r="B1115" s="206" t="s">
        <v>411</v>
      </c>
      <c r="C1115" s="452"/>
      <c r="D1115" s="199" t="s">
        <v>355</v>
      </c>
      <c r="E1115" s="199" t="s">
        <v>359</v>
      </c>
      <c r="F1115" s="293" t="s">
        <v>678</v>
      </c>
      <c r="G1115" s="199" t="s">
        <v>412</v>
      </c>
      <c r="H1115" s="199"/>
      <c r="I1115" s="200">
        <f>I1116</f>
        <v>0</v>
      </c>
      <c r="J1115" s="200">
        <f>J1116</f>
        <v>0</v>
      </c>
      <c r="K1115" s="200">
        <f>K1116</f>
        <v>0</v>
      </c>
      <c r="L1115" s="358"/>
      <c r="M1115" s="358"/>
      <c r="N1115" s="358"/>
    </row>
    <row r="1116" spans="2:14" ht="12.75" customHeight="1" hidden="1">
      <c r="B1116" s="206" t="s">
        <v>413</v>
      </c>
      <c r="C1116" s="452"/>
      <c r="D1116" s="199" t="s">
        <v>355</v>
      </c>
      <c r="E1116" s="199" t="s">
        <v>359</v>
      </c>
      <c r="F1116" s="293" t="s">
        <v>678</v>
      </c>
      <c r="G1116" s="241">
        <v>850</v>
      </c>
      <c r="H1116" s="199"/>
      <c r="I1116" s="200">
        <f>I1117</f>
        <v>0</v>
      </c>
      <c r="J1116" s="200">
        <f>J1117</f>
        <v>0</v>
      </c>
      <c r="K1116" s="200">
        <f>K1117</f>
        <v>0</v>
      </c>
      <c r="L1116" s="358"/>
      <c r="M1116" s="358"/>
      <c r="N1116" s="358"/>
    </row>
    <row r="1117" spans="2:14" ht="12.75" customHeight="1" hidden="1">
      <c r="B1117" s="201" t="s">
        <v>391</v>
      </c>
      <c r="C1117" s="452"/>
      <c r="D1117" s="199" t="s">
        <v>355</v>
      </c>
      <c r="E1117" s="199" t="s">
        <v>359</v>
      </c>
      <c r="F1117" s="293" t="s">
        <v>678</v>
      </c>
      <c r="G1117" s="241">
        <v>850</v>
      </c>
      <c r="H1117" s="199" t="s">
        <v>415</v>
      </c>
      <c r="I1117" s="200"/>
      <c r="J1117" s="200"/>
      <c r="K1117" s="200"/>
      <c r="L1117" s="358"/>
      <c r="M1117" s="358"/>
      <c r="N1117" s="358"/>
    </row>
    <row r="1118" spans="2:14" ht="12.75" customHeight="1">
      <c r="B1118" s="409" t="s">
        <v>695</v>
      </c>
      <c r="C1118" s="452"/>
      <c r="D1118" s="199" t="s">
        <v>355</v>
      </c>
      <c r="E1118" s="199" t="s">
        <v>359</v>
      </c>
      <c r="F1118" s="293" t="s">
        <v>396</v>
      </c>
      <c r="G1118" s="241"/>
      <c r="H1118" s="199"/>
      <c r="I1118" s="200">
        <f>I1119+I1129</f>
        <v>3444</v>
      </c>
      <c r="J1118" s="200">
        <f>J1119</f>
        <v>2678.7</v>
      </c>
      <c r="K1118" s="200">
        <f>K1119</f>
        <v>2878.7</v>
      </c>
      <c r="L1118" s="358"/>
      <c r="M1118" s="358"/>
      <c r="N1118" s="358"/>
    </row>
    <row r="1119" spans="2:14" ht="12.75" customHeight="1">
      <c r="B1119" s="409" t="s">
        <v>421</v>
      </c>
      <c r="C1119" s="452"/>
      <c r="D1119" s="199" t="s">
        <v>355</v>
      </c>
      <c r="E1119" s="199" t="s">
        <v>359</v>
      </c>
      <c r="F1119" s="293" t="s">
        <v>422</v>
      </c>
      <c r="G1119" s="241"/>
      <c r="H1119" s="199"/>
      <c r="I1119" s="200">
        <f>I1120+I1123+I1126</f>
        <v>3444</v>
      </c>
      <c r="J1119" s="200">
        <f>J1120+J1123+J1126</f>
        <v>2678.7</v>
      </c>
      <c r="K1119" s="200">
        <f>K1120+K1123+K1126</f>
        <v>2878.7</v>
      </c>
      <c r="L1119" s="358"/>
      <c r="M1119" s="358"/>
      <c r="N1119" s="358"/>
    </row>
    <row r="1120" spans="2:14" ht="30.75" customHeight="1">
      <c r="B1120" s="205" t="s">
        <v>399</v>
      </c>
      <c r="C1120" s="452"/>
      <c r="D1120" s="199" t="s">
        <v>355</v>
      </c>
      <c r="E1120" s="199" t="s">
        <v>359</v>
      </c>
      <c r="F1120" s="293" t="s">
        <v>422</v>
      </c>
      <c r="G1120" s="199" t="s">
        <v>400</v>
      </c>
      <c r="H1120" s="199"/>
      <c r="I1120" s="200">
        <f>I1121</f>
        <v>2866.7</v>
      </c>
      <c r="J1120" s="200">
        <f>J1121</f>
        <v>2568.7</v>
      </c>
      <c r="K1120" s="200">
        <f>K1121</f>
        <v>2768.7</v>
      </c>
      <c r="L1120" s="358"/>
      <c r="M1120" s="358"/>
      <c r="N1120" s="358"/>
    </row>
    <row r="1121" spans="2:14" ht="12.75" customHeight="1">
      <c r="B1121" s="201" t="s">
        <v>401</v>
      </c>
      <c r="C1121" s="452"/>
      <c r="D1121" s="199" t="s">
        <v>355</v>
      </c>
      <c r="E1121" s="199" t="s">
        <v>359</v>
      </c>
      <c r="F1121" s="293" t="s">
        <v>422</v>
      </c>
      <c r="G1121" s="241">
        <v>120</v>
      </c>
      <c r="H1121" s="199"/>
      <c r="I1121" s="200">
        <f>I1122</f>
        <v>2866.7</v>
      </c>
      <c r="J1121" s="200">
        <f>J1122</f>
        <v>2568.7</v>
      </c>
      <c r="K1121" s="200">
        <f>K1122</f>
        <v>2768.7</v>
      </c>
      <c r="L1121" s="358"/>
      <c r="M1121" s="358"/>
      <c r="N1121" s="358"/>
    </row>
    <row r="1122" spans="2:14" ht="12.75" customHeight="1">
      <c r="B1122" s="201" t="s">
        <v>391</v>
      </c>
      <c r="C1122" s="452"/>
      <c r="D1122" s="199" t="s">
        <v>355</v>
      </c>
      <c r="E1122" s="199" t="s">
        <v>359</v>
      </c>
      <c r="F1122" s="293" t="s">
        <v>422</v>
      </c>
      <c r="G1122" s="241">
        <v>120</v>
      </c>
      <c r="H1122" s="199" t="s">
        <v>415</v>
      </c>
      <c r="I1122" s="200">
        <v>2866.7</v>
      </c>
      <c r="J1122" s="200">
        <v>2568.7</v>
      </c>
      <c r="K1122" s="200">
        <v>2768.7</v>
      </c>
      <c r="L1122" s="358"/>
      <c r="M1122" s="358"/>
      <c r="N1122" s="358"/>
    </row>
    <row r="1123" spans="2:14" ht="12.75" customHeight="1">
      <c r="B1123" s="206" t="s">
        <v>407</v>
      </c>
      <c r="C1123" s="452"/>
      <c r="D1123" s="199" t="s">
        <v>355</v>
      </c>
      <c r="E1123" s="199" t="s">
        <v>359</v>
      </c>
      <c r="F1123" s="293" t="s">
        <v>422</v>
      </c>
      <c r="G1123" s="241">
        <v>200</v>
      </c>
      <c r="H1123" s="199"/>
      <c r="I1123" s="200">
        <f>I1124</f>
        <v>567.3</v>
      </c>
      <c r="J1123" s="200">
        <f>J1124</f>
        <v>110</v>
      </c>
      <c r="K1123" s="200">
        <f>K1124</f>
        <v>110</v>
      </c>
      <c r="L1123" s="358"/>
      <c r="M1123" s="358"/>
      <c r="N1123" s="358"/>
    </row>
    <row r="1124" spans="2:14" ht="12.75" customHeight="1">
      <c r="B1124" s="206" t="s">
        <v>409</v>
      </c>
      <c r="C1124" s="452"/>
      <c r="D1124" s="199" t="s">
        <v>355</v>
      </c>
      <c r="E1124" s="199" t="s">
        <v>359</v>
      </c>
      <c r="F1124" s="293" t="s">
        <v>422</v>
      </c>
      <c r="G1124" s="241">
        <v>240</v>
      </c>
      <c r="H1124" s="199"/>
      <c r="I1124" s="200">
        <f>I1125</f>
        <v>567.3</v>
      </c>
      <c r="J1124" s="200">
        <f>J1125</f>
        <v>110</v>
      </c>
      <c r="K1124" s="200">
        <f>K1125</f>
        <v>110</v>
      </c>
      <c r="L1124" s="358"/>
      <c r="M1124" s="358"/>
      <c r="N1124" s="358"/>
    </row>
    <row r="1125" spans="2:14" ht="12.75" customHeight="1">
      <c r="B1125" s="201" t="s">
        <v>391</v>
      </c>
      <c r="C1125" s="452"/>
      <c r="D1125" s="199" t="s">
        <v>355</v>
      </c>
      <c r="E1125" s="199" t="s">
        <v>359</v>
      </c>
      <c r="F1125" s="293" t="s">
        <v>422</v>
      </c>
      <c r="G1125" s="199" t="s">
        <v>410</v>
      </c>
      <c r="H1125" s="199" t="s">
        <v>415</v>
      </c>
      <c r="I1125" s="200">
        <v>567.3</v>
      </c>
      <c r="J1125" s="200">
        <v>110</v>
      </c>
      <c r="K1125" s="200">
        <v>110</v>
      </c>
      <c r="L1125" s="358"/>
      <c r="M1125" s="358"/>
      <c r="N1125" s="358"/>
    </row>
    <row r="1126" spans="2:14" ht="12.75" customHeight="1">
      <c r="B1126" s="511" t="s">
        <v>411</v>
      </c>
      <c r="C1126" s="512"/>
      <c r="D1126" s="513" t="s">
        <v>355</v>
      </c>
      <c r="E1126" s="513" t="s">
        <v>359</v>
      </c>
      <c r="F1126" s="514" t="s">
        <v>422</v>
      </c>
      <c r="G1126" s="513" t="s">
        <v>412</v>
      </c>
      <c r="H1126" s="513"/>
      <c r="I1126" s="515">
        <f>I1127</f>
        <v>10</v>
      </c>
      <c r="J1126" s="515">
        <f>J1127</f>
        <v>0</v>
      </c>
      <c r="K1126" s="515">
        <f>K1127</f>
        <v>0</v>
      </c>
      <c r="L1126" s="358"/>
      <c r="M1126" s="358"/>
      <c r="N1126" s="358"/>
    </row>
    <row r="1127" spans="2:14" ht="12.75" customHeight="1">
      <c r="B1127" s="413" t="s">
        <v>413</v>
      </c>
      <c r="C1127" s="516"/>
      <c r="D1127" s="427" t="s">
        <v>355</v>
      </c>
      <c r="E1127" s="427" t="s">
        <v>359</v>
      </c>
      <c r="F1127" s="517" t="s">
        <v>422</v>
      </c>
      <c r="G1127" s="459">
        <v>850</v>
      </c>
      <c r="H1127" s="427"/>
      <c r="I1127" s="482">
        <f>I1128</f>
        <v>10</v>
      </c>
      <c r="J1127" s="482">
        <f>J1128</f>
        <v>0</v>
      </c>
      <c r="K1127" s="482">
        <f>K1128</f>
        <v>0</v>
      </c>
      <c r="L1127" s="358"/>
      <c r="M1127" s="358"/>
      <c r="N1127" s="358"/>
    </row>
    <row r="1128" spans="2:14" ht="12.75" customHeight="1">
      <c r="B1128" s="267" t="s">
        <v>391</v>
      </c>
      <c r="C1128" s="516"/>
      <c r="D1128" s="427" t="s">
        <v>355</v>
      </c>
      <c r="E1128" s="427" t="s">
        <v>359</v>
      </c>
      <c r="F1128" s="517" t="s">
        <v>422</v>
      </c>
      <c r="G1128" s="459">
        <v>850</v>
      </c>
      <c r="H1128" s="427" t="s">
        <v>415</v>
      </c>
      <c r="I1128" s="482">
        <v>10</v>
      </c>
      <c r="J1128" s="482"/>
      <c r="K1128" s="482"/>
      <c r="L1128" s="358"/>
      <c r="M1128" s="358"/>
      <c r="N1128" s="358"/>
    </row>
    <row r="1129" spans="2:14" ht="41.25" customHeight="1" hidden="1">
      <c r="B1129" s="507" t="s">
        <v>403</v>
      </c>
      <c r="C1129" s="452"/>
      <c r="D1129" s="199" t="s">
        <v>355</v>
      </c>
      <c r="E1129" s="199" t="s">
        <v>359</v>
      </c>
      <c r="F1129" s="293" t="s">
        <v>404</v>
      </c>
      <c r="G1129" s="199" t="s">
        <v>400</v>
      </c>
      <c r="H1129" s="199"/>
      <c r="I1129" s="200">
        <f>I1130</f>
        <v>0</v>
      </c>
      <c r="J1129" s="200">
        <f>J1130</f>
        <v>0</v>
      </c>
      <c r="K1129" s="200">
        <f>K1130</f>
        <v>0</v>
      </c>
      <c r="L1129" s="358"/>
      <c r="M1129" s="358"/>
      <c r="N1129" s="358"/>
    </row>
    <row r="1130" spans="2:14" ht="12.75" customHeight="1" hidden="1">
      <c r="B1130" s="201" t="s">
        <v>401</v>
      </c>
      <c r="C1130" s="452"/>
      <c r="D1130" s="199" t="s">
        <v>355</v>
      </c>
      <c r="E1130" s="199" t="s">
        <v>359</v>
      </c>
      <c r="F1130" s="293" t="s">
        <v>404</v>
      </c>
      <c r="G1130" s="241">
        <v>110</v>
      </c>
      <c r="H1130" s="199"/>
      <c r="I1130" s="200">
        <f>I1131</f>
        <v>0</v>
      </c>
      <c r="J1130" s="200">
        <f>J1131</f>
        <v>0</v>
      </c>
      <c r="K1130" s="200">
        <f>K1131</f>
        <v>0</v>
      </c>
      <c r="L1130" s="358"/>
      <c r="M1130" s="358"/>
      <c r="N1130" s="358"/>
    </row>
    <row r="1131" spans="2:14" ht="12.75" customHeight="1" hidden="1">
      <c r="B1131" s="201" t="s">
        <v>392</v>
      </c>
      <c r="C1131" s="452"/>
      <c r="D1131" s="199" t="s">
        <v>355</v>
      </c>
      <c r="E1131" s="199" t="s">
        <v>359</v>
      </c>
      <c r="F1131" s="293" t="s">
        <v>404</v>
      </c>
      <c r="G1131" s="241">
        <v>110</v>
      </c>
      <c r="H1131" s="199" t="s">
        <v>453</v>
      </c>
      <c r="I1131" s="200"/>
      <c r="J1131" s="200"/>
      <c r="K1131" s="200"/>
      <c r="L1131" s="358"/>
      <c r="M1131" s="358"/>
      <c r="N1131" s="358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9" r:id="rId1"/>
  <rowBreaks count="3" manualBreakCount="3">
    <brk id="630" max="255" man="1"/>
    <brk id="937" max="255" man="1"/>
    <brk id="9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375" defaultRowHeight="12.75"/>
  <cols>
    <col min="1" max="1" width="5.375" style="3" customWidth="1"/>
    <col min="2" max="2" width="42.375" style="3" customWidth="1"/>
    <col min="3" max="3" width="15.375" style="3" customWidth="1"/>
    <col min="4" max="4" width="12.375" style="3" customWidth="1"/>
    <col min="5" max="5" width="15.375" style="3" customWidth="1"/>
    <col min="6" max="16384" width="7.375" style="3" customWidth="1"/>
  </cols>
  <sheetData>
    <row r="1" spans="1:5" ht="12.75" customHeight="1">
      <c r="A1" s="518"/>
      <c r="B1" s="519"/>
      <c r="C1" s="586" t="s">
        <v>790</v>
      </c>
      <c r="D1" s="586"/>
      <c r="E1" s="586"/>
    </row>
    <row r="2" spans="1:5" ht="12.75" customHeight="1">
      <c r="A2" s="518"/>
      <c r="B2" s="567" t="s">
        <v>50</v>
      </c>
      <c r="C2" s="567"/>
      <c r="D2" s="567"/>
      <c r="E2" s="567"/>
    </row>
    <row r="3" spans="1:5" ht="12.75" customHeight="1">
      <c r="A3" s="518"/>
      <c r="B3" s="567" t="s">
        <v>5</v>
      </c>
      <c r="C3" s="567"/>
      <c r="D3" s="567"/>
      <c r="E3" s="567"/>
    </row>
    <row r="4" spans="1:5" ht="15.75" customHeight="1">
      <c r="A4" s="518"/>
      <c r="B4" s="567" t="s">
        <v>791</v>
      </c>
      <c r="C4" s="567"/>
      <c r="D4" s="567"/>
      <c r="E4" s="567"/>
    </row>
    <row r="5" spans="1:5" ht="12.75" customHeight="1">
      <c r="A5" s="518"/>
      <c r="B5" s="39"/>
      <c r="C5" s="519"/>
      <c r="D5" s="519"/>
      <c r="E5" s="519"/>
    </row>
    <row r="6" spans="1:5" ht="12.75" customHeight="1">
      <c r="A6" s="518"/>
      <c r="B6" s="569" t="s">
        <v>792</v>
      </c>
      <c r="C6" s="569"/>
      <c r="D6" s="569"/>
      <c r="E6" s="569"/>
    </row>
    <row r="7" spans="1:5" ht="12.75" customHeight="1">
      <c r="A7" s="518"/>
      <c r="B7" s="569" t="s">
        <v>793</v>
      </c>
      <c r="C7" s="569"/>
      <c r="D7" s="569"/>
      <c r="E7" s="569"/>
    </row>
    <row r="8" spans="1:5" ht="25.5" customHeight="1">
      <c r="A8" s="518"/>
      <c r="B8" s="597"/>
      <c r="C8" s="597"/>
      <c r="D8" s="519"/>
      <c r="E8" s="520" t="s">
        <v>295</v>
      </c>
    </row>
    <row r="9" spans="1:5" ht="46.5" customHeight="1">
      <c r="A9" s="518"/>
      <c r="B9" s="521" t="s">
        <v>296</v>
      </c>
      <c r="C9" s="522" t="s">
        <v>12</v>
      </c>
      <c r="D9" s="522" t="s">
        <v>13</v>
      </c>
      <c r="E9" s="522" t="s">
        <v>14</v>
      </c>
    </row>
    <row r="10" spans="1:5" ht="19.5" customHeight="1">
      <c r="A10" s="518"/>
      <c r="B10" s="523" t="s">
        <v>794</v>
      </c>
      <c r="C10" s="524">
        <v>366.4</v>
      </c>
      <c r="D10" s="524">
        <v>366.4</v>
      </c>
      <c r="E10" s="524">
        <v>366.4</v>
      </c>
    </row>
    <row r="11" spans="1:5" ht="17.25" customHeight="1">
      <c r="A11" s="518"/>
      <c r="B11" s="523" t="s">
        <v>795</v>
      </c>
      <c r="C11" s="524">
        <v>276.8</v>
      </c>
      <c r="D11" s="524">
        <v>276.8</v>
      </c>
      <c r="E11" s="524">
        <v>276.8</v>
      </c>
    </row>
    <row r="12" spans="1:5" ht="17.25" customHeight="1">
      <c r="A12" s="518"/>
      <c r="B12" s="523" t="s">
        <v>796</v>
      </c>
      <c r="C12" s="524"/>
      <c r="D12" s="524"/>
      <c r="E12" s="524"/>
    </row>
    <row r="13" spans="1:5" ht="19.5" customHeight="1">
      <c r="A13" s="518"/>
      <c r="B13" s="525" t="s">
        <v>797</v>
      </c>
      <c r="C13" s="524">
        <v>689.4</v>
      </c>
      <c r="D13" s="524">
        <v>689.4</v>
      </c>
      <c r="E13" s="524">
        <v>689.4</v>
      </c>
    </row>
    <row r="14" spans="1:5" ht="17.25" customHeight="1">
      <c r="A14" s="518"/>
      <c r="B14" s="523" t="s">
        <v>798</v>
      </c>
      <c r="C14" s="524">
        <v>709.5</v>
      </c>
      <c r="D14" s="524">
        <v>709.5</v>
      </c>
      <c r="E14" s="524">
        <v>709.5</v>
      </c>
    </row>
    <row r="15" spans="1:5" ht="21" customHeight="1">
      <c r="A15" s="518"/>
      <c r="B15" s="523" t="s">
        <v>799</v>
      </c>
      <c r="C15" s="524">
        <v>328.6</v>
      </c>
      <c r="D15" s="524">
        <v>328.6</v>
      </c>
      <c r="E15" s="524">
        <v>328.6</v>
      </c>
    </row>
    <row r="16" spans="1:5" ht="21" customHeight="1">
      <c r="A16" s="518"/>
      <c r="B16" s="523" t="s">
        <v>800</v>
      </c>
      <c r="C16" s="524">
        <v>1608.6</v>
      </c>
      <c r="D16" s="524">
        <v>1608.6</v>
      </c>
      <c r="E16" s="524">
        <v>1608.6</v>
      </c>
    </row>
    <row r="17" spans="1:5" s="529" customFormat="1" ht="12.75" customHeight="1">
      <c r="A17" s="526"/>
      <c r="B17" s="527" t="s">
        <v>801</v>
      </c>
      <c r="C17" s="528">
        <f>SUM(C10:C16)</f>
        <v>3979.2999999999997</v>
      </c>
      <c r="D17" s="528">
        <f>SUM(D10:D16)</f>
        <v>3979.2999999999997</v>
      </c>
      <c r="E17" s="528">
        <f>SUM(E10:E16)</f>
        <v>3979.2999999999997</v>
      </c>
    </row>
    <row r="18" spans="1:5" ht="18">
      <c r="A18" s="518"/>
      <c r="B18" s="518"/>
      <c r="C18" s="518"/>
      <c r="D18" s="518"/>
      <c r="E18" s="518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375" defaultRowHeight="12.75"/>
  <cols>
    <col min="1" max="1" width="5.375" style="3" customWidth="1"/>
    <col min="2" max="2" width="48.375" style="3" customWidth="1"/>
    <col min="3" max="3" width="12.375" style="530" customWidth="1"/>
    <col min="4" max="4" width="10.375" style="530" customWidth="1"/>
    <col min="5" max="5" width="20.375" style="530" customWidth="1"/>
    <col min="6" max="16384" width="7.375" style="3" customWidth="1"/>
  </cols>
  <sheetData>
    <row r="1" spans="2:5" ht="12.75" customHeight="1">
      <c r="B1" s="529"/>
      <c r="C1" s="598" t="s">
        <v>802</v>
      </c>
      <c r="D1" s="598"/>
      <c r="E1" s="598"/>
    </row>
    <row r="2" spans="2:9" ht="12.75" customHeight="1">
      <c r="B2" s="567" t="s">
        <v>50</v>
      </c>
      <c r="C2" s="567"/>
      <c r="D2" s="567"/>
      <c r="E2" s="567"/>
      <c r="I2" s="38"/>
    </row>
    <row r="3" spans="2:9" ht="12.75" customHeight="1">
      <c r="B3" s="567" t="s">
        <v>5</v>
      </c>
      <c r="C3" s="567"/>
      <c r="D3" s="567"/>
      <c r="E3" s="567"/>
      <c r="I3" s="38"/>
    </row>
    <row r="4" spans="2:5" ht="15.75" customHeight="1">
      <c r="B4" s="567" t="s">
        <v>791</v>
      </c>
      <c r="C4" s="567"/>
      <c r="D4" s="567"/>
      <c r="E4" s="567"/>
    </row>
    <row r="5" ht="12.75" customHeight="1">
      <c r="B5" s="39"/>
    </row>
    <row r="6" spans="1:5" ht="12.75" customHeight="1">
      <c r="A6" s="531"/>
      <c r="B6" s="599" t="s">
        <v>803</v>
      </c>
      <c r="C6" s="599"/>
      <c r="D6" s="599"/>
      <c r="E6" s="599"/>
    </row>
    <row r="7" spans="1:5" ht="36.75" customHeight="1">
      <c r="A7" s="531"/>
      <c r="B7" s="599"/>
      <c r="C7" s="599"/>
      <c r="D7" s="599"/>
      <c r="E7" s="599"/>
    </row>
    <row r="8" spans="1:3" ht="12.75" customHeight="1">
      <c r="A8" s="531"/>
      <c r="B8" s="532"/>
      <c r="C8" s="533"/>
    </row>
    <row r="9" spans="2:5" ht="12.75" customHeight="1">
      <c r="B9" s="600" t="s">
        <v>804</v>
      </c>
      <c r="C9" s="601" t="s">
        <v>9</v>
      </c>
      <c r="D9" s="601"/>
      <c r="E9" s="601"/>
    </row>
    <row r="10" spans="2:5" ht="46.5" customHeight="1">
      <c r="B10" s="600"/>
      <c r="C10" s="534" t="s">
        <v>805</v>
      </c>
      <c r="D10" s="534" t="s">
        <v>12</v>
      </c>
      <c r="E10" s="534" t="s">
        <v>13</v>
      </c>
    </row>
    <row r="11" spans="2:5" ht="14.25" customHeight="1">
      <c r="B11" s="535" t="s">
        <v>794</v>
      </c>
      <c r="C11" s="536">
        <v>79.2</v>
      </c>
      <c r="D11" s="536">
        <v>82.8</v>
      </c>
      <c r="E11" s="536">
        <v>85.8</v>
      </c>
    </row>
    <row r="12" spans="2:5" ht="14.25" customHeight="1">
      <c r="B12" s="535" t="s">
        <v>795</v>
      </c>
      <c r="C12" s="536">
        <v>66.8</v>
      </c>
      <c r="D12" s="536">
        <v>69.9</v>
      </c>
      <c r="E12" s="536">
        <v>72.5</v>
      </c>
    </row>
    <row r="13" spans="2:5" ht="14.25" customHeight="1">
      <c r="B13" s="535" t="s">
        <v>796</v>
      </c>
      <c r="C13" s="536">
        <v>99.3</v>
      </c>
      <c r="D13" s="536">
        <v>103.9</v>
      </c>
      <c r="E13" s="536">
        <v>107.6</v>
      </c>
    </row>
    <row r="14" spans="2:5" ht="14.25" customHeight="1">
      <c r="B14" s="537" t="s">
        <v>797</v>
      </c>
      <c r="C14" s="536">
        <v>162.3</v>
      </c>
      <c r="D14" s="536">
        <v>169.8</v>
      </c>
      <c r="E14" s="536">
        <v>175.9</v>
      </c>
    </row>
    <row r="15" spans="2:5" ht="14.25" customHeight="1">
      <c r="B15" s="535" t="s">
        <v>798</v>
      </c>
      <c r="C15" s="536">
        <v>134.4</v>
      </c>
      <c r="D15" s="536">
        <v>140.6</v>
      </c>
      <c r="E15" s="536">
        <v>145.6</v>
      </c>
    </row>
    <row r="16" spans="2:5" ht="14.25" customHeight="1">
      <c r="B16" s="535" t="s">
        <v>799</v>
      </c>
      <c r="C16" s="536">
        <v>64.9</v>
      </c>
      <c r="D16" s="536">
        <v>67.9</v>
      </c>
      <c r="E16" s="536">
        <v>70.3</v>
      </c>
    </row>
    <row r="17" spans="2:5" ht="14.25" customHeight="1">
      <c r="B17" s="535" t="s">
        <v>800</v>
      </c>
      <c r="C17" s="536">
        <v>324.5</v>
      </c>
      <c r="D17" s="536">
        <v>339.5</v>
      </c>
      <c r="E17" s="536">
        <v>351.7</v>
      </c>
    </row>
    <row r="18" spans="2:5" ht="14.25" customHeight="1">
      <c r="B18" s="535"/>
      <c r="C18" s="536"/>
      <c r="D18" s="536"/>
      <c r="E18" s="536"/>
    </row>
    <row r="19" spans="2:5" s="529" customFormat="1" ht="12.75" customHeight="1">
      <c r="B19" s="538" t="s">
        <v>801</v>
      </c>
      <c r="C19" s="539">
        <f>SUM(C11:C18)</f>
        <v>931.4</v>
      </c>
      <c r="D19" s="539">
        <f>SUM(D11:D18)</f>
        <v>974.4</v>
      </c>
      <c r="E19" s="539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2023-08-15T06:19:48Z</cp:lastPrinted>
  <dcterms:modified xsi:type="dcterms:W3CDTF">2023-08-15T06:21:21Z</dcterms:modified>
  <cp:category/>
  <cp:version/>
  <cp:contentType/>
  <cp:contentStatus/>
</cp:coreProperties>
</file>